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0"/>
  <workbookPr showInkAnnotation="0" updateLinks="never" codeName="DieseArbeitsmappe" hidePivotFieldList="1" defaultThemeVersion="124226"/>
  <mc:AlternateContent xmlns:mc="http://schemas.openxmlformats.org/markup-compatibility/2006">
    <mc:Choice Requires="x15">
      <x15ac:absPath xmlns:x15ac="http://schemas.microsoft.com/office/spreadsheetml/2010/11/ac" url="C:\Users\User\Desktop\Unterlagen_DLG_sharepoint\"/>
    </mc:Choice>
  </mc:AlternateContent>
  <xr:revisionPtr revIDLastSave="0" documentId="8_{B726F4BD-BE9F-42C4-AC4C-0B33C3911BAE}" xr6:coauthVersionLast="47" xr6:coauthVersionMax="47" xr10:uidLastSave="{00000000-0000-0000-0000-000000000000}"/>
  <bookViews>
    <workbookView xWindow="1845" yWindow="0" windowWidth="27045" windowHeight="15495" firstSheet="4" activeTab="4" xr2:uid="{00000000-000D-0000-FFFF-FFFF00000000}"/>
  </bookViews>
  <sheets>
    <sheet name="Deckblatt" sheetId="12" r:id="rId1"/>
    <sheet name="Hinweise" sheetId="16" r:id="rId2"/>
    <sheet name="Beispiel" sheetId="14" r:id="rId3"/>
    <sheet name="SOLL-Tabelle" sheetId="6" r:id="rId4"/>
    <sheet name="IST-Tabelle" sheetId="11" r:id="rId5"/>
    <sheet name="SOLL-IST Abgleich " sheetId="18" r:id="rId6"/>
  </sheets>
  <externalReferences>
    <externalReference r:id="rId7"/>
  </externalReferences>
  <definedNames>
    <definedName name="_xlnm.Print_Area" localSheetId="4">'IST-Tabelle'!$B$2:$BX$74</definedName>
    <definedName name="_xlnm.Print_Area" localSheetId="5">'SOLL-IST Abgleich '!$B$2:$S$92</definedName>
    <definedName name="_xlnm.Print_Area" localSheetId="3">'SOLL-Tabelle'!$A$2:$BX$74</definedName>
    <definedName name="_xlnm.Print_Titles" localSheetId="3">'SOLL-Tabelle'!$A:$C,'SOLL-Tabelle'!$16:$17</definedName>
    <definedName name="Print_Area" localSheetId="2">Beispiel!$A$2:$AN$55</definedName>
    <definedName name="Print_Area" localSheetId="4">'IST-Tabelle'!$A$2:$AN$74</definedName>
    <definedName name="Print_Area" localSheetId="5">'SOLL-IST Abgleich '!$A$2:$O$93</definedName>
    <definedName name="Print_Area" localSheetId="3">'SOLL-Tabelle'!$B$2:$AN$74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18" i="11" l="1"/>
  <c r="BX19" i="6"/>
  <c r="BX20" i="6"/>
  <c r="BX21" i="6"/>
  <c r="BX22" i="6"/>
  <c r="BX23" i="6"/>
  <c r="BX24" i="6"/>
  <c r="BX25" i="6"/>
  <c r="BX26" i="6"/>
  <c r="BX27" i="6"/>
  <c r="BX28" i="6"/>
  <c r="BX29" i="6"/>
  <c r="BX30" i="6"/>
  <c r="BX31" i="6"/>
  <c r="BX32" i="6"/>
  <c r="BX33" i="6"/>
  <c r="BX34" i="6"/>
  <c r="BX35" i="6"/>
  <c r="BX36" i="6"/>
  <c r="BX37" i="6"/>
  <c r="BX38" i="6"/>
  <c r="BX39" i="6"/>
  <c r="BX40" i="6"/>
  <c r="BX41" i="6"/>
  <c r="BX42" i="6"/>
  <c r="BX43" i="6"/>
  <c r="BX44" i="6"/>
  <c r="BX18" i="6"/>
  <c r="BX69" i="11"/>
  <c r="BX70" i="11"/>
  <c r="BX71" i="11"/>
  <c r="BX72" i="11"/>
  <c r="BX73" i="11"/>
  <c r="BX74" i="11"/>
  <c r="BX68" i="11"/>
  <c r="BX48" i="11"/>
  <c r="BX49" i="11"/>
  <c r="BX50" i="11"/>
  <c r="BX51" i="11"/>
  <c r="BX52" i="11"/>
  <c r="BX53" i="11"/>
  <c r="BX54" i="11"/>
  <c r="BX55" i="11"/>
  <c r="BX56" i="11"/>
  <c r="BX57" i="11"/>
  <c r="BX58" i="11"/>
  <c r="BX59" i="11"/>
  <c r="BX60" i="11"/>
  <c r="BX61" i="11"/>
  <c r="BX62" i="11"/>
  <c r="BX63" i="11"/>
  <c r="BX64" i="11"/>
  <c r="BX65" i="11"/>
  <c r="BX66" i="11"/>
  <c r="BX46" i="11"/>
  <c r="BX47" i="11"/>
  <c r="Q20" i="18" l="1"/>
  <c r="D16" i="6"/>
  <c r="E16" i="6" l="1"/>
  <c r="BX74" i="6"/>
  <c r="Q78" i="18" s="1"/>
  <c r="BX73" i="6"/>
  <c r="Q77" i="18" s="1"/>
  <c r="BX72" i="6"/>
  <c r="Q76" i="18" s="1"/>
  <c r="BX71" i="6"/>
  <c r="Q75" i="18" s="1"/>
  <c r="BX70" i="6"/>
  <c r="Q74" i="18" s="1"/>
  <c r="BX69" i="6"/>
  <c r="Q73" i="18" s="1"/>
  <c r="BX68" i="6"/>
  <c r="Q72" i="18" s="1"/>
  <c r="BX47" i="6"/>
  <c r="Q50" i="18" s="1"/>
  <c r="BX48" i="6"/>
  <c r="Q51" i="18" s="1"/>
  <c r="BX49" i="6"/>
  <c r="Q52" i="18" s="1"/>
  <c r="BX50" i="6"/>
  <c r="Q53" i="18" s="1"/>
  <c r="BX51" i="6"/>
  <c r="Q54" i="18" s="1"/>
  <c r="BX52" i="6"/>
  <c r="Q55" i="18" s="1"/>
  <c r="BX53" i="6"/>
  <c r="Q56" i="18" s="1"/>
  <c r="BX54" i="6"/>
  <c r="Q57" i="18" s="1"/>
  <c r="BX55" i="6"/>
  <c r="Q58" i="18" s="1"/>
  <c r="BX56" i="6"/>
  <c r="Q59" i="18" s="1"/>
  <c r="BX57" i="6"/>
  <c r="Q60" i="18" s="1"/>
  <c r="BX58" i="6"/>
  <c r="Q61" i="18" s="1"/>
  <c r="BX59" i="6"/>
  <c r="Q62" i="18" s="1"/>
  <c r="BX60" i="6"/>
  <c r="Q63" i="18" s="1"/>
  <c r="BX61" i="6"/>
  <c r="Q64" i="18" s="1"/>
  <c r="BX62" i="6"/>
  <c r="Q65" i="18" s="1"/>
  <c r="BX63" i="6"/>
  <c r="Q66" i="18" s="1"/>
  <c r="BX64" i="6"/>
  <c r="Q67" i="18" s="1"/>
  <c r="BX65" i="6"/>
  <c r="Q68" i="18" s="1"/>
  <c r="BX66" i="6"/>
  <c r="Q69" i="18" s="1"/>
  <c r="BX46" i="6"/>
  <c r="Q49" i="18" s="1"/>
  <c r="Q79" i="18" l="1"/>
  <c r="Q70" i="18"/>
  <c r="B73" i="11"/>
  <c r="B74" i="11"/>
  <c r="B76" i="18"/>
  <c r="B77" i="18"/>
  <c r="B78" i="18"/>
  <c r="B69" i="18"/>
  <c r="B68" i="18"/>
  <c r="B67" i="18"/>
  <c r="B66" i="18"/>
  <c r="B64" i="11"/>
  <c r="B65" i="11"/>
  <c r="B66" i="11"/>
  <c r="B53" i="11"/>
  <c r="B56" i="11"/>
  <c r="B63" i="11"/>
  <c r="C11" i="11" l="1"/>
  <c r="B72" i="11" l="1"/>
  <c r="B71" i="11"/>
  <c r="B70" i="11"/>
  <c r="B75" i="18" l="1"/>
  <c r="B74" i="18"/>
  <c r="B32" i="18"/>
  <c r="C32" i="18"/>
  <c r="B33" i="18"/>
  <c r="C33" i="18"/>
  <c r="B34" i="18"/>
  <c r="C34" i="18"/>
  <c r="B35" i="18"/>
  <c r="C35" i="18"/>
  <c r="B36" i="18"/>
  <c r="C36" i="18"/>
  <c r="B37" i="18"/>
  <c r="C37" i="18"/>
  <c r="B38" i="18"/>
  <c r="C38" i="18"/>
  <c r="B39" i="18"/>
  <c r="C39" i="18"/>
  <c r="B40" i="18"/>
  <c r="C40" i="18"/>
  <c r="B41" i="18"/>
  <c r="C41" i="18"/>
  <c r="B42" i="18"/>
  <c r="C42" i="18"/>
  <c r="B43" i="18"/>
  <c r="C43" i="18"/>
  <c r="B44" i="18"/>
  <c r="C44" i="18"/>
  <c r="B45" i="18"/>
  <c r="C45" i="18"/>
  <c r="B46" i="18"/>
  <c r="C46" i="18"/>
  <c r="BX31" i="11"/>
  <c r="Q33" i="18" s="1"/>
  <c r="BX32" i="11"/>
  <c r="Q34" i="18" s="1"/>
  <c r="BX33" i="11"/>
  <c r="Q35" i="18" s="1"/>
  <c r="BX34" i="11"/>
  <c r="Q36" i="18" s="1"/>
  <c r="BX35" i="11"/>
  <c r="Q37" i="18" s="1"/>
  <c r="BX36" i="11"/>
  <c r="Q38" i="18" s="1"/>
  <c r="BX37" i="11"/>
  <c r="Q39" i="18" s="1"/>
  <c r="BX38" i="11"/>
  <c r="Q40" i="18" s="1"/>
  <c r="BX39" i="11"/>
  <c r="Q41" i="18" s="1"/>
  <c r="BX40" i="11"/>
  <c r="Q42" i="18" s="1"/>
  <c r="BX41" i="11"/>
  <c r="Q43" i="18" s="1"/>
  <c r="BX42" i="11"/>
  <c r="Q44" i="18" s="1"/>
  <c r="BX43" i="11"/>
  <c r="Q45" i="18" s="1"/>
  <c r="BX44" i="11"/>
  <c r="Q46" i="18" s="1"/>
  <c r="B31" i="11"/>
  <c r="C31" i="11"/>
  <c r="B32" i="11"/>
  <c r="C32" i="11"/>
  <c r="B33" i="11"/>
  <c r="C33" i="11"/>
  <c r="B34" i="11"/>
  <c r="C34" i="11"/>
  <c r="B35" i="11"/>
  <c r="C35" i="11"/>
  <c r="B36" i="11"/>
  <c r="C36" i="11"/>
  <c r="B37" i="11"/>
  <c r="C37" i="11"/>
  <c r="B38" i="11"/>
  <c r="C38" i="11"/>
  <c r="B39" i="11"/>
  <c r="C39" i="11"/>
  <c r="B40" i="11"/>
  <c r="C40" i="11"/>
  <c r="B41" i="11"/>
  <c r="C41" i="11"/>
  <c r="B42" i="11"/>
  <c r="C42" i="11"/>
  <c r="B43" i="11"/>
  <c r="C43" i="11"/>
  <c r="B44" i="11"/>
  <c r="C44" i="11"/>
  <c r="B55" i="11"/>
  <c r="B54" i="11"/>
  <c r="C12" i="11" l="1"/>
  <c r="B26" i="11" l="1"/>
  <c r="B69" i="11"/>
  <c r="B73" i="18" l="1"/>
  <c r="C31" i="18"/>
  <c r="B31" i="18"/>
  <c r="C30" i="18"/>
  <c r="B30" i="18"/>
  <c r="C29" i="18"/>
  <c r="B29" i="18"/>
  <c r="C28" i="18"/>
  <c r="B28" i="18"/>
  <c r="C27" i="18"/>
  <c r="B27" i="18"/>
  <c r="C26" i="18"/>
  <c r="B26" i="18"/>
  <c r="C25" i="18"/>
  <c r="B25" i="18"/>
  <c r="C24" i="18"/>
  <c r="B24" i="18"/>
  <c r="C23" i="18"/>
  <c r="B23" i="18"/>
  <c r="C22" i="18"/>
  <c r="B22" i="18"/>
  <c r="C21" i="18"/>
  <c r="B21" i="18"/>
  <c r="C30" i="11"/>
  <c r="B30" i="11"/>
  <c r="C29" i="11"/>
  <c r="B29" i="11"/>
  <c r="C28" i="11"/>
  <c r="B28" i="11"/>
  <c r="C27" i="11"/>
  <c r="B27" i="11"/>
  <c r="C26" i="11"/>
  <c r="C25" i="11"/>
  <c r="B25" i="11"/>
  <c r="C24" i="11"/>
  <c r="B24" i="11"/>
  <c r="C23" i="11"/>
  <c r="B23" i="11"/>
  <c r="C22" i="11"/>
  <c r="B22" i="11"/>
  <c r="C21" i="11"/>
  <c r="B21" i="11"/>
  <c r="C20" i="11"/>
  <c r="B20" i="11"/>
  <c r="C19" i="11"/>
  <c r="B19" i="11"/>
  <c r="BX30" i="11"/>
  <c r="Q32" i="18" s="1"/>
  <c r="BX29" i="11"/>
  <c r="Q31" i="18" s="1"/>
  <c r="BX28" i="11"/>
  <c r="Q30" i="18" s="1"/>
  <c r="BX27" i="11"/>
  <c r="Q29" i="18" s="1"/>
  <c r="BX26" i="11"/>
  <c r="Q28" i="18" s="1"/>
  <c r="BX25" i="11"/>
  <c r="Q27" i="18" s="1"/>
  <c r="BX24" i="11"/>
  <c r="Q26" i="18" s="1"/>
  <c r="BX23" i="11"/>
  <c r="Q25" i="18" s="1"/>
  <c r="BX22" i="11"/>
  <c r="Q24" i="18" s="1"/>
  <c r="BX21" i="11"/>
  <c r="Q23" i="18" s="1"/>
  <c r="BX20" i="11"/>
  <c r="Q22" i="18" s="1"/>
  <c r="BX19" i="11"/>
  <c r="Q21" i="18" s="1"/>
  <c r="Q47" i="18" l="1"/>
  <c r="C10" i="11"/>
  <c r="C8" i="11"/>
  <c r="E8" i="11"/>
  <c r="D17" i="14" l="1"/>
  <c r="E17" i="14" s="1"/>
  <c r="F17" i="14" s="1"/>
  <c r="G17" i="14" s="1"/>
  <c r="H17" i="14" s="1"/>
  <c r="I17" i="14" s="1"/>
  <c r="J17" i="14" s="1"/>
  <c r="K17" i="14" s="1"/>
  <c r="L17" i="14" s="1"/>
  <c r="M17" i="14" s="1"/>
  <c r="N17" i="14" s="1"/>
  <c r="O17" i="14" s="1"/>
  <c r="P17" i="14" s="1"/>
  <c r="Q17" i="14" s="1"/>
  <c r="F10" i="18"/>
  <c r="C10" i="18"/>
  <c r="C12" i="18"/>
  <c r="E10" i="18"/>
  <c r="AN18" i="14"/>
  <c r="AN19" i="14"/>
  <c r="AN20" i="14"/>
  <c r="AN21" i="14"/>
  <c r="AN22" i="14"/>
  <c r="AN23" i="14"/>
  <c r="AN24" i="14"/>
  <c r="AN25" i="14"/>
  <c r="AN26" i="14"/>
  <c r="AN27" i="14"/>
  <c r="AN28" i="14"/>
  <c r="AN29" i="14"/>
  <c r="AN30" i="14"/>
  <c r="AN31" i="14"/>
  <c r="AN32" i="14"/>
  <c r="AN34" i="14"/>
  <c r="AN35" i="14"/>
  <c r="AN36" i="14"/>
  <c r="AN37" i="14"/>
  <c r="AN38" i="14"/>
  <c r="AN39" i="14"/>
  <c r="AN40" i="14"/>
  <c r="AN41" i="14"/>
  <c r="AN42" i="14"/>
  <c r="AN43" i="14"/>
  <c r="AN45" i="14"/>
  <c r="AN46" i="14"/>
  <c r="AN47" i="14"/>
  <c r="AN48" i="14"/>
  <c r="AN49" i="14"/>
  <c r="AN50" i="14"/>
  <c r="R17" i="14" l="1"/>
  <c r="S17" i="14" s="1"/>
  <c r="T17" i="14" s="1"/>
  <c r="U17" i="14" s="1"/>
  <c r="V17" i="14" s="1"/>
  <c r="W17" i="14" s="1"/>
  <c r="X17" i="14" s="1"/>
  <c r="Y17" i="14" s="1"/>
  <c r="Z17" i="14" s="1"/>
  <c r="AA17" i="14" s="1"/>
  <c r="AB17" i="14" s="1"/>
  <c r="AC17" i="14" s="1"/>
  <c r="AD17" i="14" s="1"/>
  <c r="AE17" i="14" s="1"/>
  <c r="AF17" i="14" s="1"/>
  <c r="AG17" i="14" s="1"/>
  <c r="AH17" i="14" s="1"/>
  <c r="AI17" i="14" s="1"/>
  <c r="AJ17" i="14" s="1"/>
  <c r="AK17" i="14" s="1"/>
  <c r="AL17" i="14" s="1"/>
  <c r="AM17" i="14" s="1"/>
  <c r="F16" i="6" l="1"/>
  <c r="G16" i="6" l="1"/>
  <c r="H16" i="6" s="1"/>
  <c r="I16" i="6" s="1"/>
  <c r="J16" i="6" s="1"/>
  <c r="K16" i="6" s="1"/>
  <c r="L16" i="6" s="1"/>
  <c r="M16" i="6" s="1"/>
  <c r="N16" i="6" s="1"/>
  <c r="O16" i="6" s="1"/>
  <c r="P16" i="6" s="1"/>
  <c r="Q16" i="6" s="1"/>
  <c r="R16" i="6" s="1"/>
  <c r="S16" i="6" s="1"/>
  <c r="T16" i="6" s="1"/>
  <c r="U16" i="6" s="1"/>
  <c r="V16" i="6" s="1"/>
  <c r="W16" i="6" s="1"/>
  <c r="X16" i="6" s="1"/>
  <c r="Y16" i="6" s="1"/>
  <c r="Z16" i="6" s="1"/>
  <c r="AA16" i="6" s="1"/>
  <c r="AB16" i="6" s="1"/>
  <c r="AC16" i="6" s="1"/>
  <c r="AD16" i="6" s="1"/>
  <c r="AE16" i="6" s="1"/>
  <c r="AF16" i="6" s="1"/>
  <c r="AG16" i="6" s="1"/>
  <c r="AH16" i="6" s="1"/>
  <c r="AI16" i="6" s="1"/>
  <c r="AJ16" i="6" s="1"/>
  <c r="AK16" i="6" s="1"/>
  <c r="AL16" i="6" s="1"/>
  <c r="AM16" i="6" s="1"/>
  <c r="AN16" i="6" s="1"/>
  <c r="AO16" i="6" s="1"/>
  <c r="AP16" i="6" s="1"/>
  <c r="AQ16" i="6" s="1"/>
  <c r="AR16" i="6" s="1"/>
  <c r="AS16" i="6" s="1"/>
  <c r="AT16" i="6" s="1"/>
  <c r="AU16" i="6" s="1"/>
  <c r="AV16" i="6" s="1"/>
  <c r="AW16" i="6" s="1"/>
  <c r="AX16" i="6" s="1"/>
  <c r="AY16" i="6" s="1"/>
  <c r="AZ16" i="6" s="1"/>
  <c r="BA16" i="6" s="1"/>
  <c r="BB16" i="6" s="1"/>
  <c r="BC16" i="6" s="1"/>
  <c r="BD16" i="6" s="1"/>
  <c r="BE16" i="6" s="1"/>
  <c r="BF16" i="6" s="1"/>
  <c r="BG16" i="6" s="1"/>
  <c r="BH16" i="6" s="1"/>
  <c r="BI16" i="6" s="1"/>
  <c r="BJ16" i="6" s="1"/>
  <c r="BK16" i="6" s="1"/>
  <c r="BL16" i="6" s="1"/>
  <c r="BM16" i="6" s="1"/>
  <c r="BN16" i="6" s="1"/>
  <c r="BO16" i="6" s="1"/>
  <c r="BP16" i="6" s="1"/>
  <c r="BQ16" i="6" s="1"/>
  <c r="BR16" i="6" s="1"/>
  <c r="BS16" i="6" s="1"/>
  <c r="BT16" i="6" s="1"/>
  <c r="BU16" i="6" s="1"/>
  <c r="BV16" i="6" s="1"/>
  <c r="BW16" i="6" s="1"/>
  <c r="D14" i="11"/>
  <c r="E14" i="11"/>
  <c r="E54" i="18" l="1"/>
  <c r="E62" i="18"/>
  <c r="E44" i="18"/>
  <c r="E34" i="18"/>
  <c r="E52" i="18"/>
  <c r="E49" i="18"/>
  <c r="E76" i="18"/>
  <c r="E67" i="18"/>
  <c r="E36" i="18"/>
  <c r="E28" i="18"/>
  <c r="E69" i="18"/>
  <c r="E58" i="18"/>
  <c r="E27" i="18"/>
  <c r="E60" i="18"/>
  <c r="E42" i="18"/>
  <c r="E25" i="18"/>
  <c r="E40" i="18"/>
  <c r="E53" i="18"/>
  <c r="E35" i="18"/>
  <c r="E68" i="18"/>
  <c r="E74" i="18"/>
  <c r="E41" i="18"/>
  <c r="E20" i="18"/>
  <c r="E61" i="18"/>
  <c r="E43" i="18"/>
  <c r="E26" i="18"/>
  <c r="E59" i="18"/>
  <c r="E75" i="18"/>
  <c r="E23" i="18"/>
  <c r="E51" i="18"/>
  <c r="E33" i="18"/>
  <c r="E66" i="18"/>
  <c r="E39" i="18"/>
  <c r="E24" i="18"/>
  <c r="E72" i="18"/>
  <c r="E73" i="18"/>
  <c r="E32" i="18"/>
  <c r="E57" i="18"/>
  <c r="E56" i="18"/>
  <c r="E38" i="18"/>
  <c r="E22" i="18"/>
  <c r="E78" i="18"/>
  <c r="E65" i="18"/>
  <c r="E31" i="18"/>
  <c r="E64" i="18"/>
  <c r="E30" i="18"/>
  <c r="E46" i="18"/>
  <c r="E55" i="18"/>
  <c r="E21" i="18"/>
  <c r="E63" i="18"/>
  <c r="E37" i="18"/>
  <c r="E50" i="18"/>
  <c r="E29" i="18"/>
  <c r="E45" i="18"/>
  <c r="E77" i="18"/>
  <c r="F14" i="11"/>
  <c r="G14" i="11" l="1"/>
  <c r="B72" i="18"/>
  <c r="B65" i="18"/>
  <c r="B64" i="18"/>
  <c r="B63" i="18"/>
  <c r="B62" i="18"/>
  <c r="B61" i="18"/>
  <c r="B60" i="18"/>
  <c r="B59" i="18"/>
  <c r="B58" i="18"/>
  <c r="B57" i="18"/>
  <c r="B56" i="18"/>
  <c r="B55" i="18"/>
  <c r="B54" i="18"/>
  <c r="B53" i="18"/>
  <c r="B52" i="18"/>
  <c r="B51" i="18"/>
  <c r="B50" i="18"/>
  <c r="B49" i="18"/>
  <c r="C20" i="18"/>
  <c r="B20" i="18"/>
  <c r="C14" i="18"/>
  <c r="G13" i="18"/>
  <c r="F13" i="18"/>
  <c r="E13" i="18"/>
  <c r="D13" i="18"/>
  <c r="C13" i="18"/>
  <c r="I10" i="18"/>
  <c r="H10" i="18"/>
  <c r="G10" i="18"/>
  <c r="O8" i="18"/>
  <c r="N8" i="18"/>
  <c r="M8" i="18"/>
  <c r="L8" i="18"/>
  <c r="K8" i="18"/>
  <c r="J8" i="18"/>
  <c r="I8" i="18"/>
  <c r="H8" i="18"/>
  <c r="G8" i="18"/>
  <c r="F8" i="18"/>
  <c r="E8" i="18"/>
  <c r="C8" i="18"/>
  <c r="O7" i="18"/>
  <c r="N7" i="18"/>
  <c r="M7" i="18"/>
  <c r="L7" i="18"/>
  <c r="K7" i="18"/>
  <c r="J7" i="18"/>
  <c r="I7" i="18"/>
  <c r="H7" i="18"/>
  <c r="G7" i="18"/>
  <c r="F7" i="18"/>
  <c r="E7" i="18"/>
  <c r="C7" i="18"/>
  <c r="O6" i="18"/>
  <c r="N6" i="18"/>
  <c r="M6" i="18"/>
  <c r="L6" i="18"/>
  <c r="K6" i="18"/>
  <c r="J6" i="18"/>
  <c r="I6" i="18"/>
  <c r="H6" i="18"/>
  <c r="G6" i="18"/>
  <c r="F6" i="18"/>
  <c r="E6" i="18"/>
  <c r="C6" i="18"/>
  <c r="C5" i="18"/>
  <c r="H14" i="11" l="1"/>
  <c r="B46" i="11"/>
  <c r="B62" i="11"/>
  <c r="B61" i="11"/>
  <c r="B60" i="11"/>
  <c r="B59" i="11"/>
  <c r="B58" i="11"/>
  <c r="B57" i="11"/>
  <c r="I14" i="11" l="1"/>
  <c r="J14" i="11" l="1"/>
  <c r="K14" i="11" l="1"/>
  <c r="L14" i="11" l="1"/>
  <c r="AN54" i="14"/>
  <c r="AN53" i="14"/>
  <c r="AN52" i="14"/>
  <c r="AN51" i="14"/>
  <c r="M14" i="11" l="1"/>
  <c r="B68" i="11"/>
  <c r="B52" i="11"/>
  <c r="B51" i="11"/>
  <c r="B50" i="11"/>
  <c r="B49" i="11"/>
  <c r="B48" i="11"/>
  <c r="B47" i="11"/>
  <c r="N14" i="11" l="1"/>
  <c r="D8" i="11"/>
  <c r="C5" i="11"/>
  <c r="C4" i="11"/>
  <c r="C3" i="11"/>
  <c r="O14" i="11" l="1"/>
  <c r="P14" i="11" l="1"/>
  <c r="C18" i="11"/>
  <c r="B18" i="11"/>
  <c r="Q14" i="11" l="1"/>
  <c r="R14" i="11" l="1"/>
  <c r="S14" i="11" l="1"/>
  <c r="E70" i="18"/>
  <c r="E47" i="18"/>
  <c r="T14" i="11" l="1"/>
  <c r="U14" i="11" l="1"/>
  <c r="E79" i="18"/>
  <c r="V14" i="11" l="1"/>
  <c r="W14" i="11" l="1"/>
  <c r="X14" i="11" l="1"/>
  <c r="Y14" i="11" l="1"/>
  <c r="Z14" i="11" l="1"/>
  <c r="AA14" i="11" l="1"/>
  <c r="AB14" i="11" l="1"/>
  <c r="AC14" i="11" l="1"/>
  <c r="AD14" i="11" l="1"/>
  <c r="AE14" i="11" l="1"/>
  <c r="AF14" i="11" l="1"/>
  <c r="AG14" i="11" l="1"/>
  <c r="AH14" i="11" l="1"/>
  <c r="AI14" i="11" l="1"/>
  <c r="AJ14" i="11" l="1"/>
  <c r="AK14" i="11" l="1"/>
  <c r="AL14" i="11" l="1"/>
  <c r="AM14" i="11" l="1"/>
  <c r="AN14" i="11" l="1"/>
  <c r="AO14" i="11" l="1"/>
  <c r="AP14" i="11" l="1"/>
  <c r="AQ14" i="11" l="1"/>
  <c r="AR14" i="11" l="1"/>
  <c r="AS14" i="11" l="1"/>
  <c r="AT14" i="11" l="1"/>
  <c r="AU14" i="11" l="1"/>
  <c r="AV14" i="11" l="1"/>
  <c r="AW14" i="11" l="1"/>
  <c r="AX14" i="11" l="1"/>
  <c r="AY14" i="11" l="1"/>
  <c r="AZ14" i="11" l="1"/>
  <c r="BA14" i="11" l="1"/>
  <c r="BB14" i="11" l="1"/>
  <c r="BC14" i="11" l="1"/>
  <c r="BD14" i="11" l="1"/>
  <c r="BE14" i="11" l="1"/>
  <c r="BF14" i="11" l="1"/>
  <c r="BG14" i="11" l="1"/>
  <c r="BH14" i="11" l="1"/>
  <c r="BI14" i="11" l="1"/>
  <c r="BJ14" i="11" l="1"/>
  <c r="BK14" i="11" l="1"/>
  <c r="BL14" i="11" l="1"/>
  <c r="BM14" i="11" l="1"/>
  <c r="BN14" i="11" l="1"/>
  <c r="BO14" i="11" l="1"/>
  <c r="BP14" i="11" l="1"/>
  <c r="BQ14" i="11" l="1"/>
  <c r="BR14" i="11" l="1"/>
  <c r="BS14" i="11" l="1"/>
  <c r="BT14" i="11" l="1"/>
  <c r="BV14" i="11" l="1"/>
  <c r="BU14" i="11"/>
  <c r="BW14" i="11" l="1"/>
  <c r="I74" i="18" l="1"/>
  <c r="M74" i="18" s="1"/>
  <c r="I78" i="18"/>
  <c r="M78" i="18" s="1"/>
  <c r="I69" i="18"/>
  <c r="M69" i="18" s="1"/>
  <c r="I28" i="18"/>
  <c r="M28" i="18" s="1"/>
  <c r="I37" i="18"/>
  <c r="M37" i="18" s="1"/>
  <c r="I72" i="18"/>
  <c r="I58" i="18"/>
  <c r="M58" i="18" s="1"/>
  <c r="I67" i="18"/>
  <c r="M67" i="18" s="1"/>
  <c r="I34" i="18"/>
  <c r="M34" i="18" s="1"/>
  <c r="I43" i="18"/>
  <c r="M43" i="18" s="1"/>
  <c r="I77" i="18"/>
  <c r="M77" i="18" s="1"/>
  <c r="I64" i="18"/>
  <c r="M64" i="18" s="1"/>
  <c r="I23" i="18"/>
  <c r="M23" i="18" s="1"/>
  <c r="I32" i="18"/>
  <c r="M32" i="18" s="1"/>
  <c r="I41" i="18"/>
  <c r="M41" i="18" s="1"/>
  <c r="I53" i="18"/>
  <c r="M53" i="18" s="1"/>
  <c r="I62" i="18"/>
  <c r="M62" i="18" s="1"/>
  <c r="I21" i="18"/>
  <c r="M21" i="18" s="1"/>
  <c r="I38" i="18"/>
  <c r="M38" i="18" s="1"/>
  <c r="I20" i="18"/>
  <c r="I51" i="18"/>
  <c r="M51" i="18" s="1"/>
  <c r="I68" i="18"/>
  <c r="M68" i="18" s="1"/>
  <c r="I27" i="18"/>
  <c r="M27" i="18" s="1"/>
  <c r="I36" i="18"/>
  <c r="M36" i="18" s="1"/>
  <c r="I45" i="18"/>
  <c r="M45" i="18" s="1"/>
  <c r="I57" i="18"/>
  <c r="M57" i="18" s="1"/>
  <c r="I66" i="18"/>
  <c r="M66" i="18" s="1"/>
  <c r="I25" i="18"/>
  <c r="M25" i="18" s="1"/>
  <c r="I42" i="18"/>
  <c r="M42" i="18" s="1"/>
  <c r="I76" i="18"/>
  <c r="M76" i="18" s="1"/>
  <c r="I55" i="18"/>
  <c r="M55" i="18" s="1"/>
  <c r="I22" i="18"/>
  <c r="M22" i="18" s="1"/>
  <c r="I31" i="18"/>
  <c r="M31" i="18" s="1"/>
  <c r="I40" i="18"/>
  <c r="M40" i="18" s="1"/>
  <c r="I52" i="18"/>
  <c r="M52" i="18" s="1"/>
  <c r="I61" i="18"/>
  <c r="M61" i="18" s="1"/>
  <c r="I49" i="18"/>
  <c r="I29" i="18"/>
  <c r="M29" i="18" s="1"/>
  <c r="I46" i="18"/>
  <c r="M46" i="18" s="1"/>
  <c r="I50" i="18"/>
  <c r="M50" i="18" s="1"/>
  <c r="I59" i="18"/>
  <c r="M59" i="18" s="1"/>
  <c r="I26" i="18"/>
  <c r="M26" i="18" s="1"/>
  <c r="I35" i="18"/>
  <c r="M35" i="18" s="1"/>
  <c r="I44" i="18"/>
  <c r="M44" i="18" s="1"/>
  <c r="I56" i="18"/>
  <c r="M56" i="18" s="1"/>
  <c r="I65" i="18"/>
  <c r="M65" i="18" s="1"/>
  <c r="I24" i="18"/>
  <c r="M24" i="18" s="1"/>
  <c r="I33" i="18"/>
  <c r="M33" i="18" s="1"/>
  <c r="I75" i="18"/>
  <c r="M75" i="18" s="1"/>
  <c r="I54" i="18"/>
  <c r="M54" i="18" s="1"/>
  <c r="I63" i="18"/>
  <c r="M63" i="18" s="1"/>
  <c r="I30" i="18"/>
  <c r="M30" i="18" s="1"/>
  <c r="I39" i="18"/>
  <c r="M39" i="18" s="1"/>
  <c r="I73" i="18"/>
  <c r="M73" i="18" s="1"/>
  <c r="I60" i="18"/>
  <c r="M60" i="18" s="1"/>
  <c r="I47" i="18" l="1"/>
  <c r="M20" i="18"/>
  <c r="M47" i="18" s="1"/>
  <c r="I79" i="18"/>
  <c r="M72" i="18"/>
  <c r="M79" i="18" s="1"/>
  <c r="I70" i="18"/>
  <c r="M49" i="18"/>
  <c r="M70" i="18" s="1"/>
</calcChain>
</file>

<file path=xl/sharedStrings.xml><?xml version="1.0" encoding="utf-8"?>
<sst xmlns="http://schemas.openxmlformats.org/spreadsheetml/2006/main" count="211" uniqueCount="133">
  <si>
    <t>Evaluation von Projekten aus dem Programm "Zukunft der Arbeit"</t>
  </si>
  <si>
    <t>1.</t>
  </si>
  <si>
    <t>Soll-Tabelle</t>
  </si>
  <si>
    <t>Bitte ausfüllen</t>
  </si>
  <si>
    <t>2.</t>
  </si>
  <si>
    <t>Ist-Tabelle</t>
  </si>
  <si>
    <t>3.</t>
  </si>
  <si>
    <t>SOLL-IST Abgleich Gesamt</t>
  </si>
  <si>
    <t>Errechnet sich automatisch</t>
  </si>
  <si>
    <t>4.</t>
  </si>
  <si>
    <t>Hinweise</t>
  </si>
  <si>
    <t>inkl. Beispiel</t>
  </si>
  <si>
    <t>zurück zum Deckblatt</t>
  </si>
  <si>
    <r>
      <t>I.</t>
    </r>
    <r>
      <rPr>
        <b/>
        <sz val="7"/>
        <rFont val="Times New Roman"/>
        <family val="1"/>
      </rPr>
      <t xml:space="preserve">    </t>
    </r>
    <r>
      <rPr>
        <b/>
        <sz val="12"/>
        <rFont val="Arial"/>
        <family val="2"/>
      </rPr>
      <t>Allgemeine Hinweise:</t>
    </r>
  </si>
  <si>
    <t xml:space="preserve">Der Projekterfolg (SOLL-IST Abgleich) errechnet sich in der vorliegenden Evaluationsmatrix </t>
  </si>
  <si>
    <t>aus dem Inhalt bzw. den Angaben in der SOLL- und IST-Tabelle</t>
  </si>
  <si>
    <r>
      <rPr>
        <b/>
        <sz val="11"/>
        <rFont val="Arial"/>
        <family val="2"/>
      </rPr>
      <t>1.</t>
    </r>
    <r>
      <rPr>
        <b/>
        <sz val="7"/>
        <rFont val="Times New Roman"/>
        <family val="1"/>
      </rPr>
      <t xml:space="preserve">   </t>
    </r>
    <r>
      <rPr>
        <b/>
        <sz val="11"/>
        <rFont val="Arial"/>
        <family val="2"/>
      </rPr>
      <t>Projektausgang (Planung) SOLL</t>
    </r>
  </si>
  <si>
    <t xml:space="preserve">Bitte beginnen Sie mit dem Ausfüllen des Tabellenblattes 1, der SOLL-Tabelle. </t>
  </si>
  <si>
    <t xml:space="preserve">Die formalen Angaben wie Projekt-Nr. und Vorhabensbezeichnung werden - nachdem diese </t>
  </si>
  <si>
    <t xml:space="preserve">eingetragen wurden - durch Verlinkungen automatisch auf die weiteren Tabellenblätter </t>
  </si>
  <si>
    <t>übertragen (IST-Tabelle und SOLL-IST-Abgleich).</t>
  </si>
  <si>
    <t xml:space="preserve">Markieren Sie (ggf. jahresübergreifend) die Monate der Projektlaufzeit farbig. Anschließend </t>
  </si>
  <si>
    <t xml:space="preserve">sind die relevanten Meilensteine, die Outputgrößen und das Outcome  einzutragen. </t>
  </si>
  <si>
    <t>Hierbei sind die wesentlichen, für das Projektergebnis wichtigen Kriterien einzubeziehen.</t>
  </si>
  <si>
    <t xml:space="preserve">Diese werden dann auf die IST-Seite sowie den SOLL-IST-Abgleich vorgeladen. </t>
  </si>
  <si>
    <r>
      <rPr>
        <b/>
        <sz val="11"/>
        <rFont val="Arial"/>
        <family val="2"/>
      </rPr>
      <t>Für die Lesbarkeit: bitte mit Abkürzungen arbeiten</t>
    </r>
    <r>
      <rPr>
        <sz val="11"/>
        <rFont val="Arial"/>
        <family val="2"/>
      </rPr>
      <t>, so dass die Felder, die in der Matrix</t>
    </r>
  </si>
  <si>
    <t>nicht angepasst werden können, lesbar bleiben (Bsp.: „MS 1: Analyseinstrumente“ etc.)</t>
  </si>
  <si>
    <t>Ein Beispiel finden Sie</t>
  </si>
  <si>
    <t>hier.</t>
  </si>
  <si>
    <r>
      <t xml:space="preserve">Die zeitliche Zuordnung eines Meilensteins erfolgt jeweils durch Eintragung eines </t>
    </r>
    <r>
      <rPr>
        <b/>
        <sz val="11"/>
        <rFont val="Arial"/>
        <family val="2"/>
      </rPr>
      <t>x</t>
    </r>
    <r>
      <rPr>
        <sz val="11"/>
        <rFont val="Arial"/>
        <family val="2"/>
      </rPr>
      <t xml:space="preserve">, andere </t>
    </r>
  </si>
  <si>
    <t xml:space="preserve">Zeichen oder Zahlen werden nicht gezählt. </t>
  </si>
  <si>
    <t>Die quantifizierbaren Zielsetzungen (Output) und nachfolgend die Auswirkungen (Outcome)</t>
  </si>
  <si>
    <t>müssen mengenmäßig jeweils mit einer Zahl (mind. 1) angegeben werden, andere</t>
  </si>
  <si>
    <t>Eintragungen werden nicht gezählt.</t>
  </si>
  <si>
    <t>(siehe Beispiel)</t>
  </si>
  <si>
    <r>
      <rPr>
        <b/>
        <sz val="11"/>
        <rFont val="Arial"/>
        <family val="2"/>
      </rPr>
      <t>2.</t>
    </r>
    <r>
      <rPr>
        <b/>
        <sz val="7"/>
        <rFont val="Times New Roman"/>
        <family val="1"/>
      </rPr>
      <t xml:space="preserve">   </t>
    </r>
    <r>
      <rPr>
        <b/>
        <sz val="11"/>
        <rFont val="Arial"/>
        <family val="2"/>
      </rPr>
      <t>Teil- bzw. Projektergebnis IST</t>
    </r>
  </si>
  <si>
    <t>Der Projektfortschritt ist in der IST-Tabelle einzutragen. Das Erreichen eines</t>
  </si>
  <si>
    <r>
      <t>Meilensteins wird mit einem</t>
    </r>
    <r>
      <rPr>
        <b/>
        <sz val="11"/>
        <rFont val="Arial"/>
        <family val="2"/>
      </rPr>
      <t xml:space="preserve"> </t>
    </r>
    <r>
      <rPr>
        <b/>
        <sz val="11"/>
        <color rgb="FFFF0000"/>
        <rFont val="Arial"/>
        <family val="2"/>
      </rPr>
      <t xml:space="preserve">X </t>
    </r>
    <r>
      <rPr>
        <sz val="11"/>
        <rFont val="Arial"/>
        <family val="2"/>
      </rPr>
      <t>gekennzeichnet, das Erreichen der Zielsetzungen (Output)</t>
    </r>
  </si>
  <si>
    <r>
      <t xml:space="preserve">und der Auswirkungen (Outcome) analog der Angaben in der SOLL-Tabelle mit einer </t>
    </r>
    <r>
      <rPr>
        <b/>
        <sz val="11"/>
        <color rgb="FFFF0000"/>
        <rFont val="Arial"/>
        <family val="2"/>
      </rPr>
      <t>Zahl</t>
    </r>
    <r>
      <rPr>
        <sz val="11"/>
        <rFont val="Arial"/>
        <family val="2"/>
      </rPr>
      <t>.</t>
    </r>
  </si>
  <si>
    <t xml:space="preserve">Beim Ausfüllen der SOLL- und IST-Tabelle ist generell die Projektlaufzeit zu beachten. </t>
  </si>
  <si>
    <r>
      <rPr>
        <b/>
        <sz val="11"/>
        <rFont val="Arial"/>
        <family val="2"/>
      </rPr>
      <t>3.</t>
    </r>
    <r>
      <rPr>
        <b/>
        <sz val="7"/>
        <rFont val="Times New Roman"/>
        <family val="1"/>
      </rPr>
      <t xml:space="preserve">   </t>
    </r>
    <r>
      <rPr>
        <b/>
        <sz val="11"/>
        <rFont val="Arial"/>
        <family val="2"/>
      </rPr>
      <t>SOLL-IST Abgleich</t>
    </r>
  </si>
  <si>
    <t xml:space="preserve">Die errechneten Summen aus den Tabellenblättern SOLL und IST werden automatisch im </t>
  </si>
  <si>
    <t>SOLL-IST-Abgleich angezeigt sobald man die Daten des Berichtszeitraumes eingibt</t>
  </si>
  <si>
    <t xml:space="preserve">Angezeigt werden die Werte des Berichtszeitraumes, die Differenz im Berichtszeitraum sowie </t>
  </si>
  <si>
    <t>die kumulierten Werte der Differenzen bezogen auf die gesamte Projektlaufzeit.</t>
  </si>
  <si>
    <t xml:space="preserve">Bitte drucken Sie den Soll-Ist Abgleich aus und reichen ihn Originalunterschrift bei der gsub ein. </t>
  </si>
  <si>
    <t>Die gesamte Evaluationsmatrix senden Sie uns bitte ebenfalls elektronisch zu.</t>
  </si>
  <si>
    <r>
      <t>II.</t>
    </r>
    <r>
      <rPr>
        <b/>
        <sz val="7"/>
        <rFont val="Times New Roman"/>
        <family val="1"/>
      </rPr>
      <t xml:space="preserve">   </t>
    </r>
    <r>
      <rPr>
        <b/>
        <sz val="12"/>
        <rFont val="Arial"/>
        <family val="2"/>
      </rPr>
      <t>Wichtig</t>
    </r>
  </si>
  <si>
    <t>Die Matrix darf nicht verändert werden, d. h. es dürfen keine neuen Felder oder Zeilen</t>
  </si>
  <si>
    <t>eingefügt oder verschoben werden. Falls Probleme mit dem Ausfüllen der Tabellen auftreten</t>
  </si>
  <si>
    <t>sollten, wenden Sie sich bitte an Ihre Beraterin oder Ihren Berater bei der gsub.</t>
  </si>
  <si>
    <t>zurück zu den Hinweisen</t>
  </si>
  <si>
    <t>Projekt-Nr.</t>
  </si>
  <si>
    <t>NQA-I.00X.2017</t>
  </si>
  <si>
    <t>Zuwendungsnehmer:</t>
  </si>
  <si>
    <t>Muster Unternehmen</t>
  </si>
  <si>
    <t>Vorhaben:</t>
  </si>
  <si>
    <t>Verbesserung der …</t>
  </si>
  <si>
    <t>Von</t>
  </si>
  <si>
    <t>Bis</t>
  </si>
  <si>
    <t>Projektlaufzeit:</t>
  </si>
  <si>
    <t>Verlängerung bis:</t>
  </si>
  <si>
    <t>Zuwendungshöhe:</t>
  </si>
  <si>
    <t>Gesamtkosten</t>
  </si>
  <si>
    <t>SOLL-Beispiel  Seite 1</t>
  </si>
  <si>
    <t xml:space="preserve">Projektlaufzeit </t>
  </si>
  <si>
    <t>Meilensteine</t>
  </si>
  <si>
    <t xml:space="preserve">Zuordnung zu den Arbeitspaketen laut Antrag </t>
  </si>
  <si>
    <t>Auftakt-Workshop</t>
  </si>
  <si>
    <t>AP 1</t>
  </si>
  <si>
    <t>x</t>
  </si>
  <si>
    <t>Webseite Online</t>
  </si>
  <si>
    <t>AP 2</t>
  </si>
  <si>
    <t>Abschlussveranstaltung</t>
  </si>
  <si>
    <t>AP 3</t>
  </si>
  <si>
    <t>quantifizierbare Zielsetzungen (Output)</t>
  </si>
  <si>
    <t>Newsletter</t>
  </si>
  <si>
    <t>Betriebsberatungen</t>
  </si>
  <si>
    <t>quantifizierbare Wirkungen (Outcome)</t>
  </si>
  <si>
    <t>Reduzierung AU-Tage</t>
  </si>
  <si>
    <t>Evaluation von Projekten aus dem Programm "Neue Qualität der Arbeit"</t>
  </si>
  <si>
    <t xml:space="preserve">NQA01.00259.17 </t>
  </si>
  <si>
    <t>DLG Eifel eG; Eichenberg Institut GmbH</t>
  </si>
  <si>
    <t>Entwicklung eines Unternehmensnetzwerkes zur Förderung der betrieblichen Gesundheit bei KMU und Institutionen in der Region Eifel</t>
  </si>
  <si>
    <t>Gesamtkosten:</t>
  </si>
  <si>
    <t xml:space="preserve">SOLL-Planung  </t>
  </si>
  <si>
    <t>Gesamt Summe</t>
  </si>
  <si>
    <t>MS 1: Fragebogen zur Onlineabfrage und Interview-Leitfaden erstellt,  abgestimmt und durchgeführt (06/2018)</t>
  </si>
  <si>
    <t>MS 2: Empfehlungen für Angebotserstelllung erarbeitet (11/2018)</t>
  </si>
  <si>
    <t xml:space="preserve">MS 3: Dienstleistungen überarbeitet </t>
  </si>
  <si>
    <t xml:space="preserve">MS 4: Gesamtkonzept Umsetzung Gesundheitsmanagement abgestimmt und Ziele definiert (12/2018) </t>
  </si>
  <si>
    <t xml:space="preserve">MS 12: Gesamtdurchführung evaluiert, Materialien dokumentiert inkl. Verbesserungsvorschlägen (11/2020) </t>
  </si>
  <si>
    <t xml:space="preserve">MS 6: Konzept zum Employer-Branding  abgestimmt und umgesetzt (06/2019) </t>
  </si>
  <si>
    <t>AP 4</t>
  </si>
  <si>
    <t>MS 9: Konzept zum Regional-Branding umgesetzt (03/2020)</t>
  </si>
  <si>
    <t>AP 5</t>
  </si>
  <si>
    <t xml:space="preserve">MS 7: Erste Angebote  verfügbar gemacht (03/2019) </t>
  </si>
  <si>
    <t>AP 6</t>
  </si>
  <si>
    <t>MS 10: Konzept zu Schulungs- und Beratungsdienstleistungen erarbeitet (03/2020)</t>
  </si>
  <si>
    <t xml:space="preserve">MS 11: Konzept über die Aufbereitung regionalspezifischer Inhalte erstellt (10/2020) </t>
  </si>
  <si>
    <t>AP 7</t>
  </si>
  <si>
    <t xml:space="preserve">MS 5: Erste Regionale Gesundheitswoche durchgeführt (11/2018) </t>
  </si>
  <si>
    <t>AP 8</t>
  </si>
  <si>
    <t xml:space="preserve">MS 8: Erste Überregionale Aktionstage durchgeführt (09/2019) </t>
  </si>
  <si>
    <t>AP 9</t>
  </si>
  <si>
    <t>Teilnahmequote von &gt;50% an Onlineabfrage, &gt;75% an Interviews</t>
  </si>
  <si>
    <t>Video und Webinar zu Gesundheitsthemen und Befragungsablauf erstellt und zugänglich gemacht</t>
  </si>
  <si>
    <t>Erste Gesundheitsbefragung online oder per Interview/ Workshop vor Ort für Pilotunternehmen durchgeführt</t>
  </si>
  <si>
    <t>Ergebnisse zur Gesundheitsbefragung in Pilotunternehmen vorgestellt und Ziele auf betrieblicher Ebene identifiziert</t>
  </si>
  <si>
    <t>Führungskräfte und Moderatoren in Durchführung von Teamworkshops geschult</t>
  </si>
  <si>
    <t>Maßnahmen auf Team-/ Führungs-/Bereichs- und Unternehmensebene entwickelt</t>
  </si>
  <si>
    <t>Zweite Gesundheitsbefragung online oder per Interview/ Workshop vor Ort für Pilotunternehmen durchgeführt</t>
  </si>
  <si>
    <t>Konzept zum Employer-Branding für Pilotunternehmen entwickelt</t>
  </si>
  <si>
    <t>Konzept zum Regional Branding für Pilotunternehmen entwickelt</t>
  </si>
  <si>
    <t>Handlungskonzept und Erfahrungsbericht "Aufbau von 'Gesunden Regionen' erstellt</t>
  </si>
  <si>
    <t>Kooperationskonzept "Zusammenarbeit mit Krankenkassen"</t>
  </si>
  <si>
    <t>übergreifenden Erfahrungsbericht erstellt</t>
  </si>
  <si>
    <t xml:space="preserve">Reduzierung der AU-Tage </t>
  </si>
  <si>
    <t>Nutzungshäufigkeit der Onlineunterstützung</t>
  </si>
  <si>
    <t>Zufriedenheitsquote an den kostenneutralen Workshops mehr als 50 %</t>
  </si>
  <si>
    <t>Anzahl der über die Pilotunternehmen hinausgehend erreichten Personen</t>
  </si>
  <si>
    <t xml:space="preserve">IST  </t>
  </si>
  <si>
    <t>X</t>
  </si>
  <si>
    <t>Berichtszeitraum:</t>
  </si>
  <si>
    <t>bis</t>
  </si>
  <si>
    <t xml:space="preserve"> SOLL </t>
  </si>
  <si>
    <t xml:space="preserve">IST </t>
  </si>
  <si>
    <r>
      <t>Differenz</t>
    </r>
    <r>
      <rPr>
        <sz val="8"/>
        <rFont val="Arial"/>
        <family val="2"/>
      </rPr>
      <t xml:space="preserve"> im Berichtszeitraum</t>
    </r>
  </si>
  <si>
    <t xml:space="preserve">Differenz kumuliert </t>
  </si>
  <si>
    <t xml:space="preserve">Der Zuwendungsempfänger erklärt/ verpflichtet sich, im Rahmen der übergreifenden Programm-Evaluation alle erforderlichen Daten und Informationen dem Zuwendungsgeber bzw. von ihm beauftragten Dritten zur Verfügung zu stellen. </t>
  </si>
  <si>
    <t>Ich versichere die Richtigkeit und Vollständigkeit der gemachten Angaben und erkläre mich damit einverstanden, dass die für die Programmevaluation erforderlichen Angaben vom Zuwendungsgeber bzw. von ihm beauftragten Dritten überprüft, elektronisch erfasst, bearbeitet und gespeichert werden.</t>
  </si>
  <si>
    <t>Ort, Datum</t>
  </si>
  <si>
    <t>rechtsverbindliche Unterschrift des Projektleiters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</si>
</sst>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 &quot;€&quot;"/>
    <numFmt numFmtId="166" formatCode="mm\ yy"/>
    <numFmt numFmtId="167" formatCode="[$-407]mmmm\ yy;@"/>
    <numFmt numFmtId="168" formatCode="[$-407]mmmm\ yyyy;@"/>
  </numFmts>
  <fonts count="22">
    <font>
      <sz val="10"/>
      <name val="Arial"/>
    </font>
    <font>
      <b/>
      <sz val="10"/>
      <name val="Arial"/>
      <family val="2"/>
    </font>
    <font>
      <sz val="10"/>
      <name val="Arial"/>
      <family val="2"/>
    </font>
    <font>
      <b/>
      <sz val="14"/>
      <name val="Arial"/>
      <family val="2"/>
    </font>
    <font>
      <b/>
      <sz val="9"/>
      <name val="Arial"/>
      <family val="2"/>
    </font>
    <font>
      <b/>
      <sz val="12"/>
      <name val="Arial"/>
      <family val="2"/>
    </font>
    <font>
      <sz val="14"/>
      <name val="Arial"/>
      <family val="2"/>
    </font>
    <font>
      <sz val="11"/>
      <name val="Arial"/>
      <family val="2"/>
    </font>
    <font>
      <u/>
      <sz val="10"/>
      <color theme="10"/>
      <name val="Arial"/>
      <family val="2"/>
    </font>
    <font>
      <sz val="16"/>
      <name val="Arial"/>
      <family val="2"/>
    </font>
    <font>
      <u/>
      <sz val="14"/>
      <color theme="10"/>
      <name val="Arial"/>
      <family val="2"/>
    </font>
    <font>
      <sz val="12"/>
      <name val="Arial"/>
      <family val="2"/>
    </font>
    <font>
      <b/>
      <sz val="11"/>
      <name val="Arial"/>
      <family val="2"/>
    </font>
    <font>
      <b/>
      <sz val="7"/>
      <name val="Times New Roman"/>
      <family val="1"/>
    </font>
    <font>
      <u/>
      <sz val="11"/>
      <color theme="10"/>
      <name val="Arial"/>
      <family val="2"/>
    </font>
    <font>
      <sz val="12"/>
      <color theme="10"/>
      <name val="Arial"/>
      <family val="2"/>
    </font>
    <font>
      <sz val="11"/>
      <color theme="10"/>
      <name val="Arial"/>
      <family val="2"/>
    </font>
    <font>
      <b/>
      <sz val="12"/>
      <color theme="10"/>
      <name val="Arial"/>
      <family val="2"/>
    </font>
    <font>
      <b/>
      <sz val="10"/>
      <color theme="9" tint="-0.249977111117893"/>
      <name val="Arial"/>
      <family val="2"/>
    </font>
    <font>
      <b/>
      <sz val="16"/>
      <name val="Arial"/>
      <family val="2"/>
    </font>
    <font>
      <b/>
      <sz val="11"/>
      <color rgb="FFFF0000"/>
      <name val="Arial"/>
      <family val="2"/>
    </font>
    <font>
      <sz val="8"/>
      <name val="Arial"/>
      <family val="2"/>
    </font>
  </fonts>
  <fills count="9">
    <fill>
      <patternFill patternType="none"/>
    </fill>
    <fill>
      <patternFill patternType="gray125"/>
    </fill>
    <fill>
      <patternFill patternType="solid">
        <fgColor theme="0"/>
        <bgColor indexed="64"/>
      </patternFill>
    </fill>
    <fill>
      <patternFill patternType="solid">
        <fgColor rgb="FFFF660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hair">
        <color auto="1"/>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thick">
        <color theme="6" tint="0.79998168889431442"/>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
      <left style="thin">
        <color auto="1"/>
      </left>
      <right/>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s>
  <cellStyleXfs count="3">
    <xf numFmtId="0" fontId="0" fillId="0" borderId="0"/>
    <xf numFmtId="0" fontId="8" fillId="0" borderId="0" applyNumberFormat="0" applyFill="0" applyBorder="0" applyAlignment="0" applyProtection="0"/>
    <xf numFmtId="0" fontId="2" fillId="0" borderId="0"/>
  </cellStyleXfs>
  <cellXfs count="317">
    <xf numFmtId="0" fontId="0" fillId="0" borderId="0" xfId="0"/>
    <xf numFmtId="0" fontId="1" fillId="2" borderId="0" xfId="0" applyFont="1" applyFill="1" applyBorder="1" applyAlignment="1">
      <alignment horizontal="center" vertical="center" wrapText="1"/>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1" fillId="2" borderId="20" xfId="0" applyFont="1" applyFill="1" applyBorder="1" applyAlignment="1">
      <alignment horizontal="center" vertical="center" wrapText="1"/>
    </xf>
    <xf numFmtId="0" fontId="2"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1" fillId="2" borderId="28"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2" fillId="2" borderId="9" xfId="0" applyNumberFormat="1" applyFont="1" applyFill="1" applyBorder="1" applyAlignment="1">
      <alignment vertical="center" wrapText="1"/>
    </xf>
    <xf numFmtId="0" fontId="2" fillId="2" borderId="0" xfId="0" applyFont="1" applyFill="1" applyBorder="1" applyAlignment="1">
      <alignment horizontal="center" vertical="top" wrapText="1"/>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2" fillId="2" borderId="0" xfId="0" applyFont="1" applyFill="1" applyBorder="1" applyAlignment="1">
      <alignment horizontal="left" vertical="top"/>
    </xf>
    <xf numFmtId="0" fontId="3" fillId="2" borderId="0" xfId="0" applyFont="1" applyFill="1" applyBorder="1" applyAlignment="1">
      <alignment vertical="center" wrapText="1"/>
    </xf>
    <xf numFmtId="0" fontId="0" fillId="2" borderId="0" xfId="0" applyFill="1" applyBorder="1" applyAlignment="1">
      <alignment vertical="center" wrapText="1"/>
    </xf>
    <xf numFmtId="14" fontId="2" fillId="2" borderId="0" xfId="0" applyNumberFormat="1" applyFont="1" applyFill="1" applyBorder="1" applyAlignment="1">
      <alignment vertical="center" wrapText="1"/>
    </xf>
    <xf numFmtId="14" fontId="2" fillId="2" borderId="0" xfId="0" applyNumberFormat="1" applyFont="1" applyFill="1" applyBorder="1" applyAlignment="1">
      <alignment horizontal="center" vertical="center"/>
    </xf>
    <xf numFmtId="0" fontId="2" fillId="2" borderId="1"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1" fillId="2" borderId="18" xfId="0" applyFont="1" applyFill="1" applyBorder="1" applyAlignment="1" applyProtection="1">
      <alignment horizontal="left" vertical="center"/>
    </xf>
    <xf numFmtId="0" fontId="0" fillId="2" borderId="19" xfId="0" applyFill="1" applyBorder="1" applyAlignment="1" applyProtection="1">
      <alignment horizontal="center" vertical="center" wrapText="1"/>
    </xf>
    <xf numFmtId="0" fontId="9" fillId="0" borderId="0" xfId="0" applyFont="1"/>
    <xf numFmtId="0" fontId="6" fillId="0" borderId="0" xfId="0" applyFont="1"/>
    <xf numFmtId="0" fontId="10" fillId="0" borderId="0" xfId="1" applyFont="1" applyAlignment="1"/>
    <xf numFmtId="0" fontId="6" fillId="0" borderId="0" xfId="0" applyFont="1" applyAlignment="1">
      <alignment horizontal="right"/>
    </xf>
    <xf numFmtId="0" fontId="0" fillId="0" borderId="0" xfId="0" applyAlignment="1"/>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wrapText="1"/>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vertical="top" wrapText="1"/>
      <protection locked="0"/>
    </xf>
    <xf numFmtId="0" fontId="1" fillId="2" borderId="0" xfId="0" applyFont="1" applyFill="1" applyBorder="1" applyAlignment="1">
      <alignment horizontal="center" vertical="center"/>
    </xf>
    <xf numFmtId="0" fontId="2" fillId="2" borderId="0" xfId="0" applyFont="1" applyFill="1" applyBorder="1" applyAlignment="1" applyProtection="1">
      <alignment horizontal="left" vertical="top"/>
      <protection locked="0"/>
    </xf>
    <xf numFmtId="0" fontId="3" fillId="2" borderId="0" xfId="0" applyFont="1" applyFill="1" applyBorder="1" applyAlignment="1" applyProtection="1">
      <alignment vertical="center"/>
    </xf>
    <xf numFmtId="0" fontId="7" fillId="2" borderId="9"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0" fillId="2" borderId="0" xfId="0" applyFill="1" applyBorder="1" applyAlignment="1" applyProtection="1">
      <alignment vertical="center" wrapText="1"/>
    </xf>
    <xf numFmtId="0" fontId="3" fillId="2" borderId="0" xfId="0" applyFont="1" applyFill="1" applyBorder="1" applyAlignment="1" applyProtection="1">
      <alignment vertical="center" wrapText="1"/>
    </xf>
    <xf numFmtId="0" fontId="1" fillId="2" borderId="12" xfId="0" applyFont="1" applyFill="1" applyBorder="1" applyAlignment="1" applyProtection="1">
      <alignment horizontal="center"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4" fillId="2" borderId="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4"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0" fillId="2" borderId="2" xfId="0" applyFill="1" applyBorder="1" applyAlignment="1" applyProtection="1">
      <alignment horizontal="center" vertical="center" wrapText="1"/>
    </xf>
    <xf numFmtId="0" fontId="2" fillId="2" borderId="23" xfId="0" applyFont="1" applyFill="1" applyBorder="1" applyAlignment="1" applyProtection="1">
      <alignment horizontal="left" vertical="center"/>
    </xf>
    <xf numFmtId="0" fontId="0" fillId="2" borderId="27" xfId="0" applyFill="1" applyBorder="1" applyAlignment="1" applyProtection="1">
      <alignment horizontal="center" vertical="center" wrapText="1"/>
    </xf>
    <xf numFmtId="0" fontId="1" fillId="2" borderId="24" xfId="0" applyFont="1" applyFill="1" applyBorder="1" applyAlignment="1" applyProtection="1">
      <alignment horizontal="left" vertical="center"/>
    </xf>
    <xf numFmtId="0" fontId="0" fillId="2" borderId="8" xfId="0"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1" fillId="0" borderId="0" xfId="0" applyFont="1"/>
    <xf numFmtId="0" fontId="5" fillId="0" borderId="0" xfId="0" applyFont="1" applyAlignment="1">
      <alignment horizontal="left" vertical="center" indent="1"/>
    </xf>
    <xf numFmtId="0" fontId="12" fillId="0" borderId="0" xfId="0" applyFont="1" applyAlignment="1">
      <alignment horizontal="left" vertical="center" indent="1"/>
    </xf>
    <xf numFmtId="0" fontId="5" fillId="2" borderId="0" xfId="0" applyFont="1" applyFill="1" applyBorder="1" applyAlignment="1">
      <alignment vertical="center"/>
    </xf>
    <xf numFmtId="165" fontId="2" fillId="2" borderId="9" xfId="0" applyNumberFormat="1" applyFont="1" applyFill="1" applyBorder="1" applyAlignment="1">
      <alignment horizontal="center" vertical="center"/>
    </xf>
    <xf numFmtId="0" fontId="5" fillId="2" borderId="0" xfId="0" applyFont="1" applyFill="1" applyBorder="1" applyAlignment="1" applyProtection="1">
      <alignment vertical="center"/>
    </xf>
    <xf numFmtId="165" fontId="2" fillId="2" borderId="9" xfId="0" applyNumberFormat="1" applyFont="1" applyFill="1" applyBorder="1" applyAlignment="1" applyProtection="1">
      <alignment horizontal="center" vertical="center"/>
    </xf>
    <xf numFmtId="165" fontId="2" fillId="2" borderId="0" xfId="0" applyNumberFormat="1" applyFont="1" applyFill="1" applyBorder="1" applyAlignment="1">
      <alignment horizontal="center" vertical="center"/>
    </xf>
    <xf numFmtId="14" fontId="2" fillId="2" borderId="26" xfId="0" applyNumberFormat="1" applyFont="1" applyFill="1" applyBorder="1" applyAlignment="1">
      <alignment horizontal="center" vertical="center" wrapText="1"/>
    </xf>
    <xf numFmtId="0" fontId="1" fillId="2" borderId="0" xfId="0" applyFont="1" applyFill="1" applyBorder="1" applyAlignment="1">
      <alignment horizontal="center" wrapText="1"/>
    </xf>
    <xf numFmtId="0" fontId="0" fillId="0" borderId="0" xfId="0" applyBorder="1" applyAlignment="1">
      <alignment vertical="center" wrapText="1"/>
    </xf>
    <xf numFmtId="165" fontId="2" fillId="2" borderId="0"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0" fillId="0" borderId="0" xfId="0" applyBorder="1" applyAlignment="1" applyProtection="1">
      <alignment vertical="center" wrapText="1"/>
    </xf>
    <xf numFmtId="0" fontId="11" fillId="0" borderId="0" xfId="0" applyFont="1" applyAlignment="1">
      <alignment horizontal="right"/>
    </xf>
    <xf numFmtId="0" fontId="0" fillId="0" borderId="29" xfId="0" applyBorder="1"/>
    <xf numFmtId="0" fontId="2" fillId="0" borderId="29" xfId="0" applyFont="1" applyBorder="1"/>
    <xf numFmtId="0" fontId="11" fillId="0" borderId="29" xfId="0" applyFont="1" applyBorder="1"/>
    <xf numFmtId="0" fontId="0" fillId="0" borderId="0" xfId="0" applyAlignment="1">
      <alignment horizontal="left" vertical="center" indent="1"/>
    </xf>
    <xf numFmtId="0" fontId="14" fillId="0" borderId="0" xfId="1" applyFont="1" applyFill="1" applyAlignment="1">
      <alignment horizontal="left" vertical="center" indent="2"/>
    </xf>
    <xf numFmtId="0" fontId="1" fillId="0" borderId="0" xfId="0" applyFont="1" applyAlignment="1">
      <alignment horizontal="left" vertical="center" indent="1"/>
    </xf>
    <xf numFmtId="0" fontId="16" fillId="0" borderId="0" xfId="1" applyFont="1" applyFill="1" applyAlignment="1">
      <alignment horizontal="left" vertical="center"/>
    </xf>
    <xf numFmtId="164" fontId="0" fillId="2" borderId="0" xfId="0" applyNumberFormat="1" applyFill="1" applyBorder="1" applyAlignment="1">
      <alignment horizontal="center" vertical="center" wrapText="1"/>
    </xf>
    <xf numFmtId="0" fontId="0" fillId="0" borderId="0" xfId="0" applyBorder="1" applyAlignment="1">
      <alignment vertical="top" wrapText="1"/>
    </xf>
    <xf numFmtId="14" fontId="3" fillId="2" borderId="0" xfId="0" applyNumberFormat="1" applyFont="1" applyFill="1" applyBorder="1" applyAlignment="1">
      <alignment vertical="center"/>
    </xf>
    <xf numFmtId="0" fontId="1" fillId="2" borderId="0" xfId="0" applyFont="1" applyFill="1" applyBorder="1" applyAlignment="1" applyProtection="1">
      <alignment horizontal="center" vertical="center"/>
    </xf>
    <xf numFmtId="0" fontId="18" fillId="3" borderId="2" xfId="0" applyFont="1" applyFill="1" applyBorder="1" applyAlignment="1" applyProtection="1">
      <alignment horizontal="left" vertical="center"/>
    </xf>
    <xf numFmtId="0" fontId="1" fillId="2" borderId="32"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left" vertical="center" wrapText="1"/>
    </xf>
    <xf numFmtId="14" fontId="2" fillId="2" borderId="0"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wrapText="1"/>
    </xf>
    <xf numFmtId="14" fontId="2" fillId="2" borderId="0"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20" xfId="0" applyFill="1" applyBorder="1" applyAlignment="1" applyProtection="1">
      <alignment horizontal="center" vertical="center" wrapText="1"/>
    </xf>
    <xf numFmtId="0" fontId="1" fillId="2" borderId="39" xfId="0" applyFont="1" applyFill="1" applyBorder="1" applyAlignment="1" applyProtection="1">
      <alignment horizontal="center" vertical="center"/>
    </xf>
    <xf numFmtId="166" fontId="1" fillId="2" borderId="7" xfId="0" applyNumberFormat="1" applyFont="1" applyFill="1" applyBorder="1" applyAlignment="1" applyProtection="1">
      <alignment horizontal="center" vertical="center"/>
    </xf>
    <xf numFmtId="0" fontId="1" fillId="2" borderId="39" xfId="0" applyFont="1" applyFill="1" applyBorder="1" applyAlignment="1" applyProtection="1">
      <alignment horizontal="left" vertical="center"/>
    </xf>
    <xf numFmtId="0" fontId="2" fillId="2" borderId="40" xfId="0" applyFont="1" applyFill="1" applyBorder="1" applyAlignment="1">
      <alignment horizontal="left" vertical="center" wrapText="1"/>
    </xf>
    <xf numFmtId="0" fontId="2" fillId="2" borderId="40" xfId="0" applyFont="1" applyFill="1" applyBorder="1" applyAlignment="1">
      <alignment horizontal="center" vertical="center" wrapText="1"/>
    </xf>
    <xf numFmtId="0" fontId="1" fillId="2" borderId="41" xfId="0" applyFont="1" applyFill="1" applyBorder="1" applyAlignment="1">
      <alignment horizontal="left" vertical="top"/>
    </xf>
    <xf numFmtId="0" fontId="2" fillId="2" borderId="30" xfId="0" applyFont="1" applyFill="1" applyBorder="1" applyAlignment="1">
      <alignment horizontal="center" vertical="top" wrapText="1"/>
    </xf>
    <xf numFmtId="0" fontId="2" fillId="2" borderId="3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0" borderId="0" xfId="2"/>
    <xf numFmtId="0" fontId="5" fillId="0" borderId="0" xfId="2" applyFont="1" applyAlignment="1">
      <alignment horizontal="left" vertical="center" indent="1"/>
    </xf>
    <xf numFmtId="0" fontId="11" fillId="0" borderId="0" xfId="2" applyFont="1" applyAlignment="1">
      <alignment vertical="center"/>
    </xf>
    <xf numFmtId="0" fontId="12" fillId="0" borderId="0" xfId="2" applyFont="1" applyAlignment="1">
      <alignment horizontal="left" vertical="center" indent="1"/>
    </xf>
    <xf numFmtId="0" fontId="3" fillId="0" borderId="0" xfId="2" applyFont="1" applyAlignment="1">
      <alignment horizontal="left" vertical="center" indent="1"/>
    </xf>
    <xf numFmtId="0" fontId="7" fillId="0" borderId="0" xfId="2" applyFont="1" applyAlignment="1">
      <alignment horizontal="left" vertical="center" indent="1"/>
    </xf>
    <xf numFmtId="0" fontId="2" fillId="0" borderId="0" xfId="2" applyAlignment="1">
      <alignment horizontal="left" vertical="center" indent="1"/>
    </xf>
    <xf numFmtId="0" fontId="1" fillId="0" borderId="6"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0" fontId="2" fillId="2" borderId="30" xfId="0" applyFont="1" applyFill="1" applyBorder="1" applyAlignment="1">
      <alignment horizontal="center" vertical="center" wrapText="1"/>
    </xf>
    <xf numFmtId="0" fontId="1" fillId="2" borderId="41"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2" xfId="2" applyFont="1" applyFill="1" applyBorder="1" applyAlignment="1" applyProtection="1">
      <alignment horizontal="center" vertical="center" wrapText="1"/>
      <protection locked="0"/>
    </xf>
    <xf numFmtId="0" fontId="0" fillId="2" borderId="0" xfId="0" applyFill="1" applyBorder="1" applyAlignment="1">
      <alignment horizontal="left" vertical="center" wrapText="1"/>
    </xf>
    <xf numFmtId="0" fontId="0" fillId="2" borderId="0" xfId="0" applyFill="1" applyBorder="1" applyAlignment="1">
      <alignment horizontal="center" vertical="center" wrapText="1"/>
    </xf>
    <xf numFmtId="0" fontId="1" fillId="2" borderId="14"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0" fillId="2" borderId="0" xfId="0" applyFill="1" applyBorder="1" applyAlignment="1" applyProtection="1">
      <alignment horizontal="left" vertical="center" wrapText="1"/>
    </xf>
    <xf numFmtId="0" fontId="1" fillId="2" borderId="25"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1" fillId="2" borderId="4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0"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0" xfId="2" applyFont="1" applyFill="1" applyBorder="1" applyAlignment="1" applyProtection="1">
      <alignment horizontal="center" vertical="center" wrapText="1"/>
      <protection locked="0"/>
    </xf>
    <xf numFmtId="0" fontId="6" fillId="0" borderId="0" xfId="0" applyFont="1" applyFill="1" applyAlignment="1">
      <alignment horizontal="right"/>
    </xf>
    <xf numFmtId="0" fontId="8" fillId="0" borderId="0" xfId="1" applyFill="1" applyAlignment="1">
      <alignment horizontal="left" vertical="center" indent="1"/>
    </xf>
    <xf numFmtId="0" fontId="0" fillId="0" borderId="29" xfId="0" applyFill="1" applyBorder="1"/>
    <xf numFmtId="164" fontId="2" fillId="2" borderId="0" xfId="0" applyNumberFormat="1" applyFont="1" applyFill="1" applyBorder="1" applyAlignment="1">
      <alignment horizontal="left" vertical="center"/>
    </xf>
    <xf numFmtId="0" fontId="0" fillId="0" borderId="0" xfId="0" applyBorder="1" applyAlignment="1">
      <alignment horizontal="left" vertical="center"/>
    </xf>
    <xf numFmtId="0" fontId="0" fillId="2" borderId="0" xfId="0" applyFill="1" applyBorder="1" applyAlignment="1">
      <alignment horizontal="center" vertical="center"/>
    </xf>
    <xf numFmtId="0" fontId="0" fillId="0" borderId="0" xfId="0" applyAlignment="1">
      <alignment horizontal="left" vertical="center"/>
    </xf>
    <xf numFmtId="0" fontId="0" fillId="2" borderId="0" xfId="0" applyFill="1" applyBorder="1" applyAlignment="1" applyProtection="1">
      <alignment horizontal="center" vertical="center"/>
    </xf>
    <xf numFmtId="0" fontId="0" fillId="0" borderId="0" xfId="0" applyBorder="1" applyAlignment="1">
      <alignment horizontal="center" vertical="center" wrapText="1"/>
    </xf>
    <xf numFmtId="164" fontId="2" fillId="2" borderId="0" xfId="0" applyNumberFormat="1" applyFont="1" applyFill="1" applyBorder="1" applyAlignment="1">
      <alignment horizontal="center" vertical="center" wrapText="1"/>
    </xf>
    <xf numFmtId="164" fontId="2" fillId="2" borderId="0" xfId="0" applyNumberFormat="1" applyFont="1" applyFill="1" applyBorder="1" applyAlignment="1" applyProtection="1">
      <alignment horizontal="center" vertical="center" wrapText="1"/>
    </xf>
    <xf numFmtId="164" fontId="1" fillId="2" borderId="0" xfId="0" applyNumberFormat="1" applyFont="1" applyFill="1" applyBorder="1" applyAlignment="1">
      <alignment horizontal="center" vertical="center" wrapText="1"/>
    </xf>
    <xf numFmtId="0" fontId="0" fillId="0" borderId="0" xfId="0" applyBorder="1" applyAlignment="1">
      <alignment horizontal="center" vertical="top"/>
    </xf>
    <xf numFmtId="0" fontId="2" fillId="0" borderId="45" xfId="0" applyFont="1" applyBorder="1" applyAlignment="1">
      <alignment horizontal="center" vertical="center" wrapText="1"/>
    </xf>
    <xf numFmtId="168" fontId="1" fillId="6" borderId="0" xfId="0" applyNumberFormat="1" applyFont="1" applyFill="1" applyBorder="1" applyAlignment="1" applyProtection="1">
      <alignment horizontal="center" vertical="center"/>
      <protection locked="0"/>
    </xf>
    <xf numFmtId="17" fontId="1" fillId="5" borderId="35" xfId="0" applyNumberFormat="1" applyFont="1" applyFill="1" applyBorder="1" applyAlignment="1" applyProtection="1">
      <alignment horizontal="center" vertical="center" textRotation="90" wrapText="1"/>
    </xf>
    <xf numFmtId="17" fontId="0" fillId="0" borderId="0" xfId="0" applyNumberFormat="1" applyFill="1" applyBorder="1" applyAlignment="1" applyProtection="1">
      <alignment horizontal="center" vertical="center" textRotation="90"/>
    </xf>
    <xf numFmtId="17" fontId="0" fillId="0" borderId="46" xfId="0" applyNumberFormat="1" applyFill="1" applyBorder="1" applyAlignment="1" applyProtection="1">
      <alignment horizontal="center" vertical="center" textRotation="90"/>
    </xf>
    <xf numFmtId="0" fontId="1" fillId="2" borderId="43"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7" xfId="0" applyFont="1" applyFill="1" applyBorder="1" applyAlignment="1" applyProtection="1">
      <alignment horizontal="left" vertical="center" wrapText="1"/>
    </xf>
    <xf numFmtId="0" fontId="7" fillId="7" borderId="9" xfId="0" applyFont="1" applyFill="1" applyBorder="1" applyAlignment="1" applyProtection="1">
      <alignment vertical="center" wrapText="1"/>
      <protection locked="0"/>
    </xf>
    <xf numFmtId="0" fontId="2" fillId="2" borderId="1" xfId="2" applyFont="1" applyFill="1" applyBorder="1" applyAlignment="1" applyProtection="1">
      <alignment horizontal="left" vertical="center" wrapText="1"/>
      <protection locked="0"/>
    </xf>
    <xf numFmtId="4" fontId="12" fillId="0" borderId="0" xfId="0" applyNumberFormat="1" applyFont="1" applyProtection="1">
      <protection locked="0"/>
    </xf>
    <xf numFmtId="0" fontId="1" fillId="2" borderId="44" xfId="2" applyFont="1" applyFill="1" applyBorder="1" applyAlignment="1" applyProtection="1">
      <alignment horizontal="center" vertical="center" wrapText="1"/>
      <protection locked="0"/>
    </xf>
    <xf numFmtId="0" fontId="1" fillId="2" borderId="18" xfId="2"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center" wrapText="1"/>
      <protection locked="0"/>
    </xf>
    <xf numFmtId="0" fontId="1" fillId="2" borderId="13" xfId="2"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1" xfId="2"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31" xfId="2" applyFont="1" applyFill="1" applyBorder="1" applyAlignment="1" applyProtection="1">
      <alignment horizontal="center" vertical="center" wrapText="1"/>
      <protection locked="0"/>
    </xf>
    <xf numFmtId="0" fontId="1" fillId="2" borderId="24" xfId="2" applyFont="1" applyFill="1" applyBorder="1" applyAlignment="1" applyProtection="1">
      <alignment horizontal="center" vertical="center" wrapText="1"/>
      <protection locked="0"/>
    </xf>
    <xf numFmtId="0" fontId="1" fillId="6" borderId="1" xfId="2"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6" borderId="18" xfId="2"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6" borderId="24" xfId="0" applyFont="1" applyFill="1" applyBorder="1" applyAlignment="1" applyProtection="1">
      <alignment horizontal="center" vertical="center" wrapText="1"/>
      <protection locked="0"/>
    </xf>
    <xf numFmtId="0" fontId="1" fillId="6" borderId="24" xfId="2"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left" vertical="center" wrapText="1"/>
      <protection locked="0"/>
    </xf>
    <xf numFmtId="0" fontId="1" fillId="8" borderId="1" xfId="2" applyFont="1" applyFill="1" applyBorder="1" applyAlignment="1" applyProtection="1">
      <alignment horizontal="center" vertical="center" wrapText="1"/>
      <protection locked="0"/>
    </xf>
    <xf numFmtId="0" fontId="1" fillId="8" borderId="24" xfId="0" applyFont="1" applyFill="1" applyBorder="1" applyAlignment="1" applyProtection="1">
      <alignment horizontal="center" vertical="center" wrapText="1"/>
      <protection locked="0"/>
    </xf>
    <xf numFmtId="0" fontId="1" fillId="8" borderId="24" xfId="0" applyFont="1" applyFill="1" applyBorder="1" applyAlignment="1" applyProtection="1">
      <alignment horizontal="left" vertical="center" wrapText="1"/>
      <protection locked="0"/>
    </xf>
    <xf numFmtId="0" fontId="16" fillId="0" borderId="0" xfId="1" applyFont="1" applyAlignment="1">
      <alignment horizontal="left" vertical="center" indent="1"/>
    </xf>
    <xf numFmtId="0" fontId="7" fillId="0" borderId="0" xfId="0" applyFont="1" applyAlignment="1">
      <alignment horizontal="left" vertical="center" indent="1"/>
    </xf>
    <xf numFmtId="0" fontId="1" fillId="2" borderId="0" xfId="0" applyFont="1" applyFill="1" applyBorder="1" applyAlignment="1" applyProtection="1">
      <alignment horizontal="center" vertical="center"/>
    </xf>
    <xf numFmtId="14" fontId="2" fillId="7" borderId="9" xfId="0" applyNumberFormat="1" applyFont="1" applyFill="1" applyBorder="1" applyAlignment="1" applyProtection="1">
      <alignment horizontal="center" vertical="center" wrapText="1"/>
      <protection locked="0"/>
    </xf>
    <xf numFmtId="0" fontId="2" fillId="2" borderId="2" xfId="2" applyFill="1" applyBorder="1" applyAlignment="1" applyProtection="1">
      <alignment horizontal="left" vertical="center" wrapText="1"/>
      <protection locked="0"/>
    </xf>
    <xf numFmtId="0" fontId="2" fillId="2" borderId="17" xfId="2" applyFill="1" applyBorder="1" applyAlignment="1" applyProtection="1">
      <alignment horizontal="left" vertical="center" wrapText="1"/>
      <protection locked="0"/>
    </xf>
    <xf numFmtId="14" fontId="2" fillId="2" borderId="9" xfId="0" applyNumberFormat="1" applyFont="1" applyFill="1" applyBorder="1" applyAlignment="1" applyProtection="1">
      <alignment horizontal="center" vertical="center" wrapText="1"/>
    </xf>
    <xf numFmtId="0" fontId="2" fillId="2" borderId="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22" xfId="0" applyFont="1" applyFill="1" applyBorder="1" applyAlignment="1">
      <alignment horizontal="center" vertical="top"/>
    </xf>
    <xf numFmtId="0" fontId="2" fillId="2" borderId="0" xfId="0" applyFont="1" applyFill="1" applyBorder="1" applyAlignment="1">
      <alignment horizontal="left" vertical="top" wrapText="1"/>
    </xf>
    <xf numFmtId="0" fontId="0" fillId="0" borderId="0" xfId="0" applyBorder="1" applyAlignment="1">
      <alignment horizontal="left" vertical="top" wrapText="1"/>
    </xf>
    <xf numFmtId="0" fontId="15" fillId="4" borderId="0" xfId="1" applyFont="1" applyFill="1" applyAlignment="1">
      <alignment horizontal="left" vertical="center" indent="1"/>
    </xf>
    <xf numFmtId="0" fontId="8" fillId="4" borderId="0" xfId="1" applyFill="1" applyAlignment="1">
      <alignment horizontal="left" vertical="center" indent="1"/>
    </xf>
    <xf numFmtId="0" fontId="16" fillId="0" borderId="0" xfId="1" applyFont="1" applyAlignment="1">
      <alignment horizontal="left" vertical="center" indent="1"/>
    </xf>
    <xf numFmtId="0" fontId="7" fillId="0" borderId="0" xfId="0" applyFont="1" applyAlignment="1">
      <alignment horizontal="left" vertical="center" indent="1"/>
    </xf>
    <xf numFmtId="0" fontId="3" fillId="2"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7" fillId="2" borderId="9"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14" fontId="2" fillId="2" borderId="9" xfId="0" applyNumberFormat="1" applyFont="1" applyFill="1" applyBorder="1" applyAlignment="1" applyProtection="1">
      <alignment horizontal="center" vertical="center"/>
    </xf>
    <xf numFmtId="16" fontId="2"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0" fillId="0" borderId="17" xfId="0" applyBorder="1" applyAlignment="1" applyProtection="1">
      <alignment vertical="center" wrapText="1"/>
    </xf>
    <xf numFmtId="0" fontId="0" fillId="2" borderId="2" xfId="0" applyFill="1" applyBorder="1" applyAlignment="1" applyProtection="1">
      <alignment horizontal="left" vertical="center" wrapText="1"/>
    </xf>
    <xf numFmtId="0" fontId="17" fillId="2" borderId="0" xfId="1" applyFont="1" applyFill="1" applyBorder="1" applyAlignment="1" applyProtection="1">
      <alignment horizontal="left" vertical="center" wrapText="1" indent="2"/>
    </xf>
    <xf numFmtId="0" fontId="17" fillId="0" borderId="0" xfId="1" applyFont="1" applyAlignment="1" applyProtection="1">
      <alignment horizontal="left" vertical="center" indent="2"/>
    </xf>
    <xf numFmtId="0" fontId="2" fillId="2" borderId="17" xfId="0" applyFont="1" applyFill="1" applyBorder="1" applyAlignment="1" applyProtection="1">
      <alignment horizontal="left" vertical="center" wrapText="1"/>
    </xf>
    <xf numFmtId="17" fontId="1" fillId="2" borderId="10" xfId="0" applyNumberFormat="1" applyFont="1" applyFill="1" applyBorder="1" applyAlignment="1" applyProtection="1">
      <alignment horizontal="center" vertical="center" textRotation="90" wrapText="1"/>
    </xf>
    <xf numFmtId="0" fontId="0" fillId="0" borderId="24" xfId="0" applyBorder="1" applyAlignment="1">
      <alignment horizontal="center" vertical="center" textRotation="90" wrapText="1"/>
    </xf>
    <xf numFmtId="0" fontId="2" fillId="2" borderId="2" xfId="2" applyFill="1" applyBorder="1" applyAlignment="1" applyProtection="1">
      <alignment horizontal="left" vertical="center" wrapText="1"/>
      <protection locked="0"/>
    </xf>
    <xf numFmtId="0" fontId="2" fillId="2" borderId="17" xfId="2" applyFill="1" applyBorder="1" applyAlignment="1" applyProtection="1">
      <alignment horizontal="left" vertical="center" wrapText="1"/>
      <protection locked="0"/>
    </xf>
    <xf numFmtId="0" fontId="2" fillId="2" borderId="2" xfId="2" applyFont="1" applyFill="1" applyBorder="1" applyAlignment="1" applyProtection="1">
      <alignment horizontal="left" vertical="center" wrapText="1"/>
      <protection locked="0"/>
    </xf>
    <xf numFmtId="0" fontId="2" fillId="2" borderId="17" xfId="2"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left" vertical="center" wrapText="1"/>
      <protection locked="0"/>
    </xf>
    <xf numFmtId="0" fontId="0" fillId="7" borderId="17" xfId="0" applyFill="1" applyBorder="1" applyAlignment="1" applyProtection="1">
      <alignment horizontal="left" vertical="center" wrapText="1"/>
      <protection locked="0"/>
    </xf>
    <xf numFmtId="17" fontId="1" fillId="6" borderId="10" xfId="0" applyNumberFormat="1" applyFont="1" applyFill="1" applyBorder="1" applyAlignment="1" applyProtection="1">
      <alignment horizontal="center" vertical="center" textRotation="90" wrapText="1"/>
    </xf>
    <xf numFmtId="0" fontId="0" fillId="6" borderId="24" xfId="0" applyFill="1" applyBorder="1" applyAlignment="1">
      <alignment horizontal="center" vertical="center" textRotation="90" wrapText="1"/>
    </xf>
    <xf numFmtId="14" fontId="7" fillId="7" borderId="26" xfId="0" applyNumberFormat="1" applyFont="1" applyFill="1" applyBorder="1" applyAlignment="1" applyProtection="1">
      <alignment horizontal="left" vertical="center" wrapText="1"/>
      <protection locked="0"/>
    </xf>
    <xf numFmtId="0" fontId="7" fillId="7" borderId="26" xfId="0" applyFont="1" applyFill="1" applyBorder="1" applyAlignment="1" applyProtection="1">
      <alignment horizontal="left" vertical="center" wrapText="1"/>
      <protection locked="0"/>
    </xf>
    <xf numFmtId="0" fontId="7" fillId="7" borderId="9" xfId="0" applyFont="1" applyFill="1" applyBorder="1" applyAlignment="1" applyProtection="1">
      <alignment horizontal="left" vertical="center" wrapText="1"/>
      <protection locked="0"/>
    </xf>
    <xf numFmtId="14" fontId="2" fillId="7" borderId="9" xfId="0" applyNumberFormat="1" applyFont="1"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 fillId="7" borderId="17"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17" fillId="2" borderId="0" xfId="1" applyFont="1" applyFill="1" applyBorder="1" applyAlignment="1" applyProtection="1">
      <alignment horizontal="left" vertical="center" indent="2"/>
    </xf>
    <xf numFmtId="0" fontId="5" fillId="0" borderId="0" xfId="0" applyFont="1" applyAlignment="1" applyProtection="1">
      <alignment horizontal="left" vertical="center" indent="2"/>
    </xf>
    <xf numFmtId="0" fontId="1" fillId="2" borderId="0" xfId="0" applyFont="1" applyFill="1" applyBorder="1" applyAlignment="1" applyProtection="1">
      <alignment horizontal="center"/>
    </xf>
    <xf numFmtId="0" fontId="7" fillId="2" borderId="9" xfId="0" applyFont="1" applyFill="1" applyBorder="1" applyAlignment="1" applyProtection="1">
      <alignment horizontal="left" vertical="center" wrapText="1"/>
      <protection locked="0"/>
    </xf>
    <xf numFmtId="17" fontId="1" fillId="2" borderId="38" xfId="0" applyNumberFormat="1" applyFont="1" applyFill="1" applyBorder="1" applyAlignment="1" applyProtection="1">
      <alignment horizontal="center" vertical="center" textRotation="90" wrapText="1"/>
    </xf>
    <xf numFmtId="17" fontId="1" fillId="2" borderId="36" xfId="0" applyNumberFormat="1" applyFont="1" applyFill="1" applyBorder="1" applyAlignment="1" applyProtection="1">
      <alignment horizontal="center" vertical="center" textRotation="90" wrapText="1"/>
    </xf>
    <xf numFmtId="17" fontId="1" fillId="2" borderId="37" xfId="0" applyNumberFormat="1" applyFont="1" applyFill="1" applyBorder="1" applyAlignment="1" applyProtection="1">
      <alignment horizontal="center" vertical="center" textRotation="90" wrapText="1"/>
    </xf>
    <xf numFmtId="17" fontId="1" fillId="4" borderId="38" xfId="0" applyNumberFormat="1" applyFont="1" applyFill="1" applyBorder="1" applyAlignment="1" applyProtection="1">
      <alignment horizontal="center" vertical="center" textRotation="90" wrapText="1"/>
    </xf>
    <xf numFmtId="17" fontId="0" fillId="4" borderId="36" xfId="0" applyNumberFormat="1" applyFill="1" applyBorder="1" applyAlignment="1" applyProtection="1">
      <alignment horizontal="center" vertical="center" textRotation="90" wrapText="1"/>
    </xf>
    <xf numFmtId="17" fontId="0" fillId="4" borderId="37" xfId="0" applyNumberFormat="1" applyFill="1" applyBorder="1" applyAlignment="1" applyProtection="1">
      <alignment horizontal="center" vertical="center" textRotation="90" wrapText="1"/>
    </xf>
    <xf numFmtId="17" fontId="1" fillId="4" borderId="36" xfId="0" applyNumberFormat="1" applyFont="1" applyFill="1" applyBorder="1" applyAlignment="1" applyProtection="1">
      <alignment horizontal="center" vertical="center" textRotation="90" wrapText="1"/>
    </xf>
    <xf numFmtId="17" fontId="1" fillId="4" borderId="37" xfId="0" applyNumberFormat="1" applyFont="1" applyFill="1" applyBorder="1" applyAlignment="1" applyProtection="1">
      <alignment horizontal="center" vertical="center" textRotation="90" wrapText="1"/>
    </xf>
    <xf numFmtId="17" fontId="1" fillId="8" borderId="38" xfId="0" applyNumberFormat="1" applyFont="1" applyFill="1" applyBorder="1" applyAlignment="1" applyProtection="1">
      <alignment horizontal="center" vertical="center" textRotation="90" wrapText="1"/>
    </xf>
    <xf numFmtId="17" fontId="1" fillId="8" borderId="36" xfId="0" applyNumberFormat="1" applyFont="1" applyFill="1" applyBorder="1" applyAlignment="1" applyProtection="1">
      <alignment horizontal="center" vertical="center" textRotation="90" wrapText="1"/>
    </xf>
    <xf numFmtId="17" fontId="1" fillId="8" borderId="37" xfId="0" applyNumberFormat="1" applyFont="1" applyFill="1" applyBorder="1" applyAlignment="1" applyProtection="1">
      <alignment horizontal="center" vertical="center" textRotation="90" wrapText="1"/>
    </xf>
    <xf numFmtId="17" fontId="0" fillId="8" borderId="36" xfId="0" applyNumberFormat="1" applyFill="1" applyBorder="1" applyAlignment="1" applyProtection="1">
      <alignment horizontal="center" vertical="center" textRotation="90" wrapText="1"/>
    </xf>
    <xf numFmtId="17" fontId="0" fillId="8" borderId="37" xfId="0" applyNumberFormat="1" applyFill="1" applyBorder="1" applyAlignment="1" applyProtection="1">
      <alignment horizontal="center" vertical="center" textRotation="90" wrapText="1"/>
    </xf>
    <xf numFmtId="17" fontId="1" fillId="6" borderId="38" xfId="0" applyNumberFormat="1" applyFont="1" applyFill="1" applyBorder="1" applyAlignment="1" applyProtection="1">
      <alignment horizontal="center" vertical="center" textRotation="90" wrapText="1"/>
    </xf>
    <xf numFmtId="17" fontId="0" fillId="6" borderId="36" xfId="0" applyNumberFormat="1" applyFill="1" applyBorder="1" applyAlignment="1" applyProtection="1">
      <alignment horizontal="center" vertical="center" textRotation="90" wrapText="1"/>
    </xf>
    <xf numFmtId="17" fontId="0" fillId="6" borderId="37" xfId="0" applyNumberFormat="1" applyFill="1" applyBorder="1" applyAlignment="1" applyProtection="1">
      <alignment horizontal="center" vertical="center" textRotation="90" wrapText="1"/>
    </xf>
    <xf numFmtId="0" fontId="19" fillId="2" borderId="32"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wrapText="1"/>
    </xf>
    <xf numFmtId="0" fontId="19" fillId="2" borderId="34"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0" fillId="0" borderId="22" xfId="0" applyBorder="1" applyAlignment="1" applyProtection="1">
      <alignment horizontal="left" vertical="center"/>
    </xf>
    <xf numFmtId="14" fontId="2" fillId="2" borderId="9"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 fillId="2" borderId="41" xfId="0" applyNumberFormat="1" applyFont="1" applyFill="1" applyBorder="1" applyAlignment="1">
      <alignment horizontal="center" vertical="center" wrapText="1"/>
    </xf>
    <xf numFmtId="164" fontId="1" fillId="2" borderId="30" xfId="0" applyNumberFormat="1" applyFont="1" applyFill="1" applyBorder="1" applyAlignment="1">
      <alignment horizontal="center" vertical="center" wrapText="1"/>
    </xf>
    <xf numFmtId="164" fontId="1" fillId="2" borderId="42"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2" borderId="22" xfId="0" applyFont="1" applyFill="1" applyBorder="1" applyAlignment="1">
      <alignment horizontal="center" vertical="top"/>
    </xf>
    <xf numFmtId="0" fontId="0" fillId="0" borderId="22" xfId="0" applyBorder="1" applyAlignment="1">
      <alignment horizontal="center" vertical="top"/>
    </xf>
    <xf numFmtId="0" fontId="2" fillId="2" borderId="0" xfId="0" applyFont="1" applyFill="1" applyBorder="1" applyAlignment="1">
      <alignment horizontal="left" vertical="top" wrapText="1"/>
    </xf>
    <xf numFmtId="0" fontId="0" fillId="0" borderId="0" xfId="0" applyBorder="1" applyAlignment="1">
      <alignment horizontal="left" vertical="top"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6" fillId="2" borderId="0" xfId="1" applyFont="1" applyFill="1" applyBorder="1" applyAlignment="1">
      <alignment horizontal="left" vertical="center" wrapText="1" indent="2"/>
    </xf>
    <xf numFmtId="0" fontId="16" fillId="0" borderId="0" xfId="1" applyFont="1" applyAlignment="1">
      <alignment horizontal="left" vertical="center" indent="2"/>
    </xf>
    <xf numFmtId="0" fontId="2" fillId="2" borderId="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center"/>
    </xf>
    <xf numFmtId="0" fontId="2"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14" fontId="1" fillId="2" borderId="0" xfId="0" applyNumberFormat="1" applyFont="1" applyFill="1" applyBorder="1" applyAlignment="1">
      <alignment horizontal="center" vertical="center" wrapText="1"/>
    </xf>
    <xf numFmtId="0" fontId="0" fillId="0" borderId="0" xfId="0" applyAlignment="1">
      <alignment horizontal="center" vertical="center" wrapText="1"/>
    </xf>
    <xf numFmtId="167" fontId="1" fillId="2" borderId="0" xfId="0" applyNumberFormat="1" applyFont="1" applyFill="1" applyBorder="1" applyAlignment="1">
      <alignment horizontal="center" vertical="center" wrapText="1"/>
    </xf>
    <xf numFmtId="167" fontId="0" fillId="0" borderId="0" xfId="0" applyNumberFormat="1" applyAlignment="1">
      <alignment horizontal="center" vertical="center" wrapText="1"/>
    </xf>
    <xf numFmtId="14" fontId="2" fillId="2"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center" vertical="center" wrapText="1"/>
    </xf>
    <xf numFmtId="168" fontId="1" fillId="6" borderId="0" xfId="0" applyNumberFormat="1" applyFont="1"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164" fontId="2" fillId="2" borderId="2" xfId="0" applyNumberFormat="1" applyFont="1" applyFill="1" applyBorder="1" applyAlignment="1" applyProtection="1">
      <alignment horizontal="center" vertical="center" wrapText="1"/>
    </xf>
    <xf numFmtId="164" fontId="2" fillId="2" borderId="3" xfId="0" applyNumberFormat="1" applyFont="1" applyFill="1" applyBorder="1" applyAlignment="1" applyProtection="1">
      <alignment horizontal="center" vertical="center" wrapText="1"/>
    </xf>
    <xf numFmtId="164" fontId="2" fillId="2" borderId="4" xfId="0" applyNumberFormat="1" applyFont="1" applyFill="1" applyBorder="1" applyAlignment="1" applyProtection="1">
      <alignment horizontal="center" vertical="center" wrapText="1"/>
    </xf>
  </cellXfs>
  <cellStyles count="3">
    <cellStyle name="Link" xfId="1" builtinId="8"/>
    <cellStyle name="Standard" xfId="0" builtinId="0"/>
    <cellStyle name="Standard 2" xfId="2" xr:uid="{00000000-0005-0000-0000-000002000000}"/>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xdr:col>
      <xdr:colOff>188913</xdr:colOff>
      <xdr:row>1</xdr:row>
      <xdr:rowOff>104775</xdr:rowOff>
    </xdr:from>
    <xdr:to>
      <xdr:col>7</xdr:col>
      <xdr:colOff>594728</xdr:colOff>
      <xdr:row>4</xdr:row>
      <xdr:rowOff>123825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01" y="263525"/>
          <a:ext cx="1929815" cy="495300"/>
        </a:xfrm>
        <a:prstGeom prst="rect">
          <a:avLst/>
        </a:prstGeom>
      </xdr:spPr>
    </xdr:pic>
    <xdr:clientData/>
  </xdr:twoCellAnchor>
  <xdr:twoCellAnchor editAs="oneCell">
    <xdr:from>
      <xdr:col>1</xdr:col>
      <xdr:colOff>333374</xdr:colOff>
      <xdr:row>0</xdr:row>
      <xdr:rowOff>7938</xdr:rowOff>
    </xdr:from>
    <xdr:to>
      <xdr:col>2</xdr:col>
      <xdr:colOff>354883</xdr:colOff>
      <xdr:row>5</xdr:row>
      <xdr:rowOff>114300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63562" y="7938"/>
          <a:ext cx="783509"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44</xdr:row>
      <xdr:rowOff>0</xdr:rowOff>
    </xdr:from>
    <xdr:to>
      <xdr:col>6</xdr:col>
      <xdr:colOff>1341619</xdr:colOff>
      <xdr:row>50</xdr:row>
      <xdr:rowOff>109070</xdr:rowOff>
    </xdr:to>
    <xdr:pic>
      <xdr:nvPicPr>
        <xdr:cNvPr id="15" name="Grafik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stretch>
          <a:fillRect/>
        </a:stretch>
      </xdr:blipFill>
      <xdr:spPr>
        <a:xfrm>
          <a:off x="152400" y="7915275"/>
          <a:ext cx="5761219" cy="1194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33</xdr:col>
      <xdr:colOff>123826</xdr:colOff>
      <xdr:row>1</xdr:row>
      <xdr:rowOff>200025</xdr:rowOff>
    </xdr:from>
    <xdr:to>
      <xdr:col>38</xdr:col>
      <xdr:colOff>91491</xdr:colOff>
      <xdr:row>4</xdr:row>
      <xdr:rowOff>19050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1" y="428625"/>
          <a:ext cx="1929815" cy="504825"/>
        </a:xfrm>
        <a:prstGeom prst="rect">
          <a:avLst/>
        </a:prstGeom>
      </xdr:spPr>
    </xdr:pic>
    <xdr:clientData/>
  </xdr:twoCellAnchor>
  <xdr:twoCellAnchor editAs="oneCell">
    <xdr:from>
      <xdr:col>27</xdr:col>
      <xdr:colOff>209550</xdr:colOff>
      <xdr:row>1</xdr:row>
      <xdr:rowOff>152400</xdr:rowOff>
    </xdr:from>
    <xdr:to>
      <xdr:col>31</xdr:col>
      <xdr:colOff>9525</xdr:colOff>
      <xdr:row>3</xdr:row>
      <xdr:rowOff>219886</xdr:rowOff>
    </xdr:to>
    <xdr:pic>
      <xdr:nvPicPr>
        <xdr:cNvPr id="4" name="Picture 3" descr="Logo_BAuA">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6350" y="381000"/>
          <a:ext cx="1323975" cy="524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9525</xdr:colOff>
      <xdr:row>0</xdr:row>
      <xdr:rowOff>180974</xdr:rowOff>
    </xdr:from>
    <xdr:to>
      <xdr:col>17</xdr:col>
      <xdr:colOff>19050</xdr:colOff>
      <xdr:row>7</xdr:row>
      <xdr:rowOff>9903</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7553325" y="180974"/>
          <a:ext cx="1152525" cy="1429129"/>
        </a:xfrm>
        <a:prstGeom prst="rect">
          <a:avLst/>
        </a:prstGeom>
      </xdr:spPr>
    </xdr:pic>
    <xdr:clientData/>
  </xdr:twoCellAnchor>
  <xdr:twoCellAnchor editAs="oneCell">
    <xdr:from>
      <xdr:col>17</xdr:col>
      <xdr:colOff>194553</xdr:colOff>
      <xdr:row>1</xdr:row>
      <xdr:rowOff>114300</xdr:rowOff>
    </xdr:from>
    <xdr:to>
      <xdr:col>24</xdr:col>
      <xdr:colOff>94029</xdr:colOff>
      <xdr:row>4</xdr:row>
      <xdr:rowOff>104775</xdr:rowOff>
    </xdr:to>
    <xdr:pic>
      <xdr:nvPicPr>
        <xdr:cNvPr id="10" name="Grafik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1353" y="342900"/>
          <a:ext cx="2566476"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197487</xdr:colOff>
      <xdr:row>2</xdr:row>
      <xdr:rowOff>47625</xdr:rowOff>
    </xdr:from>
    <xdr:to>
      <xdr:col>34</xdr:col>
      <xdr:colOff>215316</xdr:colOff>
      <xdr:row>5</xdr:row>
      <xdr:rowOff>104775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4237" y="476250"/>
          <a:ext cx="2741979" cy="742950"/>
        </a:xfrm>
        <a:prstGeom prst="rect">
          <a:avLst/>
        </a:prstGeom>
      </xdr:spPr>
    </xdr:pic>
    <xdr:clientData/>
  </xdr:twoCellAnchor>
  <xdr:twoCellAnchor editAs="oneCell">
    <xdr:from>
      <xdr:col>18</xdr:col>
      <xdr:colOff>28575</xdr:colOff>
      <xdr:row>1</xdr:row>
      <xdr:rowOff>57150</xdr:rowOff>
    </xdr:from>
    <xdr:to>
      <xdr:col>22</xdr:col>
      <xdr:colOff>180974</xdr:colOff>
      <xdr:row>7</xdr:row>
      <xdr:rowOff>112393</xdr:rowOff>
    </xdr:to>
    <xdr:pic>
      <xdr:nvPicPr>
        <xdr:cNvPr id="9" name="Grafik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stretch>
          <a:fillRect/>
        </a:stretch>
      </xdr:blipFill>
      <xdr:spPr>
        <a:xfrm>
          <a:off x="7077075" y="257175"/>
          <a:ext cx="1143000" cy="14173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234917</xdr:colOff>
      <xdr:row>2</xdr:row>
      <xdr:rowOff>66674</xdr:rowOff>
    </xdr:from>
    <xdr:to>
      <xdr:col>33</xdr:col>
      <xdr:colOff>285166</xdr:colOff>
      <xdr:row>5</xdr:row>
      <xdr:rowOff>222249</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3792" y="495299"/>
          <a:ext cx="3218899" cy="822325"/>
        </a:xfrm>
        <a:prstGeom prst="rect">
          <a:avLst/>
        </a:prstGeom>
      </xdr:spPr>
    </xdr:pic>
    <xdr:clientData/>
  </xdr:twoCellAnchor>
  <xdr:twoCellAnchor editAs="oneCell">
    <xdr:from>
      <xdr:col>16</xdr:col>
      <xdr:colOff>79375</xdr:colOff>
      <xdr:row>1</xdr:row>
      <xdr:rowOff>139699</xdr:rowOff>
    </xdr:from>
    <xdr:to>
      <xdr:col>20</xdr:col>
      <xdr:colOff>62784</xdr:colOff>
      <xdr:row>8</xdr:row>
      <xdr:rowOff>148838</xdr:rowOff>
    </xdr:to>
    <xdr:pic>
      <xdr:nvPicPr>
        <xdr:cNvPr id="8" name="Grafik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stretch>
          <a:fillRect/>
        </a:stretch>
      </xdr:blipFill>
      <xdr:spPr>
        <a:xfrm>
          <a:off x="6826250" y="346074"/>
          <a:ext cx="1386759" cy="1622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19054</xdr:colOff>
      <xdr:row>1</xdr:row>
      <xdr:rowOff>76201</xdr:rowOff>
    </xdr:from>
    <xdr:to>
      <xdr:col>15</xdr:col>
      <xdr:colOff>72440</xdr:colOff>
      <xdr:row>2</xdr:row>
      <xdr:rowOff>247650</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870"/>
        <a:stretch/>
      </xdr:blipFill>
      <xdr:spPr>
        <a:xfrm>
          <a:off x="5057779" y="333376"/>
          <a:ext cx="1548811" cy="504824"/>
        </a:xfrm>
        <a:prstGeom prst="rect">
          <a:avLst/>
        </a:prstGeom>
      </xdr:spPr>
    </xdr:pic>
    <xdr:clientData/>
  </xdr:twoCellAnchor>
  <xdr:twoCellAnchor editAs="oneCell">
    <xdr:from>
      <xdr:col>1</xdr:col>
      <xdr:colOff>38101</xdr:colOff>
      <xdr:row>1</xdr:row>
      <xdr:rowOff>22027</xdr:rowOff>
    </xdr:from>
    <xdr:to>
      <xdr:col>1</xdr:col>
      <xdr:colOff>695325</xdr:colOff>
      <xdr:row>2</xdr:row>
      <xdr:rowOff>304800</xdr:rowOff>
    </xdr:to>
    <xdr:pic>
      <xdr:nvPicPr>
        <xdr:cNvPr id="6" name="Grafik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2" cstate="print"/>
        <a:srcRect t="10535" b="13860"/>
        <a:stretch/>
      </xdr:blipFill>
      <xdr:spPr>
        <a:xfrm>
          <a:off x="247651" y="279202"/>
          <a:ext cx="657224" cy="6161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lgeifel.sharepoint.de/Users/kanzler/AppData/Local/Microsoft/Windows/Temporary%20Internet%20Files/Content.Outlook/S2ROX43W/Evaluationstabelle%20Stand%200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ispiel"/>
      <sheetName val="SOLL"/>
      <sheetName val="IST"/>
      <sheetName val="SOLL-IST Vergleicht "/>
    </sheetNames>
    <sheetDataSet>
      <sheetData sheetId="0" refreshError="1"/>
      <sheetData sheetId="1" refreshError="1">
        <row r="10">
          <cell r="F10">
            <v>0</v>
          </cell>
          <cell r="G10" t="str">
            <v>IV</v>
          </cell>
          <cell r="I10">
            <v>0</v>
          </cell>
          <cell r="J10" t="str">
            <v>I</v>
          </cell>
        </row>
        <row r="12">
          <cell r="F12">
            <v>0</v>
          </cell>
          <cell r="G12">
            <v>0</v>
          </cell>
          <cell r="H12">
            <v>0</v>
          </cell>
          <cell r="I12">
            <v>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5:H17"/>
  <sheetViews>
    <sheetView showGridLines="0" showRuler="0" zoomScale="120" zoomScaleNormal="120" workbookViewId="0">
      <selection activeCell="B10" sqref="B10:D10"/>
    </sheetView>
  </sheetViews>
  <sheetFormatPr defaultColWidth="11.42578125" defaultRowHeight="12.75"/>
  <cols>
    <col min="1" max="1" width="3.42578125" customWidth="1"/>
  </cols>
  <sheetData>
    <row r="5" spans="1:8" ht="18">
      <c r="B5" s="27"/>
    </row>
    <row r="7" spans="1:8" ht="20.25">
      <c r="B7" s="27" t="s">
        <v>0</v>
      </c>
      <c r="C7" s="26"/>
      <c r="D7" s="26"/>
      <c r="E7" s="26"/>
      <c r="F7" s="26"/>
    </row>
    <row r="8" spans="1:8" ht="27" customHeight="1"/>
    <row r="9" spans="1:8" ht="18">
      <c r="A9" s="29"/>
      <c r="B9" s="28"/>
      <c r="C9" s="30"/>
      <c r="D9" s="30"/>
    </row>
    <row r="10" spans="1:8" ht="15.75" thickBot="1">
      <c r="A10" s="74" t="s">
        <v>1</v>
      </c>
      <c r="B10" s="208" t="s">
        <v>2</v>
      </c>
      <c r="C10" s="208"/>
      <c r="D10" s="208"/>
      <c r="E10" s="75"/>
      <c r="F10" s="76" t="s">
        <v>3</v>
      </c>
      <c r="G10" s="75"/>
      <c r="H10" s="75"/>
    </row>
    <row r="11" spans="1:8" ht="18.75" thickTop="1">
      <c r="A11" s="29"/>
      <c r="B11" s="28"/>
      <c r="C11" s="30"/>
      <c r="D11" s="30"/>
    </row>
    <row r="12" spans="1:8" ht="15.75" thickBot="1">
      <c r="A12" s="74" t="s">
        <v>4</v>
      </c>
      <c r="B12" s="208" t="s">
        <v>5</v>
      </c>
      <c r="C12" s="208"/>
      <c r="D12" s="208"/>
      <c r="E12" s="75"/>
      <c r="F12" s="76" t="s">
        <v>3</v>
      </c>
      <c r="G12" s="75"/>
      <c r="H12" s="75"/>
    </row>
    <row r="13" spans="1:8" ht="18.75" thickTop="1">
      <c r="A13" s="29"/>
      <c r="B13" s="28"/>
      <c r="C13" s="30"/>
      <c r="D13" s="30"/>
      <c r="E13" s="60"/>
    </row>
    <row r="14" spans="1:8" ht="15.75" thickBot="1">
      <c r="A14" s="74" t="s">
        <v>6</v>
      </c>
      <c r="B14" s="209" t="s">
        <v>7</v>
      </c>
      <c r="C14" s="209"/>
      <c r="D14" s="209"/>
      <c r="E14" s="75"/>
      <c r="F14" s="76" t="s">
        <v>8</v>
      </c>
      <c r="G14" s="75"/>
      <c r="H14" s="75"/>
    </row>
    <row r="15" spans="1:8" ht="19.5" thickTop="1" thickBot="1">
      <c r="A15" s="148"/>
      <c r="B15" s="149"/>
      <c r="C15" s="149"/>
      <c r="D15" s="149"/>
      <c r="E15" s="150"/>
      <c r="F15" s="76"/>
      <c r="G15" s="75"/>
      <c r="H15" s="75"/>
    </row>
    <row r="16" spans="1:8" ht="16.5" thickTop="1" thickBot="1">
      <c r="A16" s="74" t="s">
        <v>9</v>
      </c>
      <c r="B16" s="208" t="s">
        <v>10</v>
      </c>
      <c r="C16" s="208"/>
      <c r="D16" s="208"/>
      <c r="E16" s="77"/>
      <c r="F16" s="76" t="s">
        <v>11</v>
      </c>
      <c r="G16" s="75"/>
      <c r="H16" s="75"/>
    </row>
    <row r="17" ht="13.5" thickTop="1"/>
  </sheetData>
  <sheetProtection password="C61A" sheet="1" objects="1" scenarios="1"/>
  <mergeCells count="4">
    <mergeCell ref="B16:D16"/>
    <mergeCell ref="B10:D10"/>
    <mergeCell ref="B12:D12"/>
    <mergeCell ref="B14:D14"/>
  </mergeCells>
  <hyperlinks>
    <hyperlink ref="B16" location="Nutzerhinweise!A1" display="Nutzerhinweise" xr:uid="{00000000-0004-0000-0000-000000000000}"/>
    <hyperlink ref="B10" location="SOLL!A1" display="Soll-Tabelle" xr:uid="{00000000-0004-0000-0000-000001000000}"/>
    <hyperlink ref="B12" location="IST!A1" display="Ist-Tabelle" xr:uid="{00000000-0004-0000-0000-000002000000}"/>
    <hyperlink ref="B14" location="'SOLL-IST Vergleicht '!A1" display="Soll-Ist Vergleich" xr:uid="{00000000-0004-0000-0000-000003000000}"/>
    <hyperlink ref="B16:D16" location="Hinweise!A1" display="Benutzerführung" xr:uid="{00000000-0004-0000-0000-000004000000}"/>
    <hyperlink ref="B14:D14" location="'SOLL-IST Abgleich '!A1" display="SOLL-IST Abgleich Gesamt" xr:uid="{00000000-0004-0000-0000-000005000000}"/>
    <hyperlink ref="B10:D10" location="'SOLL-Tabelle'!A1" display="Soll-Tabelle" xr:uid="{00000000-0004-0000-0000-000006000000}"/>
    <hyperlink ref="B12:D12" location="'IST-Tabelle'!A1" display="Ist-Tabelle" xr:uid="{00000000-0004-0000-0000-000007000000}"/>
  </hyperlink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G61"/>
  <sheetViews>
    <sheetView showGridLines="0" showRowColHeaders="0" showRuler="0" topLeftCell="A26" zoomScaleNormal="100" workbookViewId="0">
      <selection activeCell="J20" sqref="J20"/>
    </sheetView>
  </sheetViews>
  <sheetFormatPr defaultColWidth="11.42578125" defaultRowHeight="12.75"/>
  <cols>
    <col min="7" max="7" width="20.28515625" customWidth="1"/>
  </cols>
  <sheetData>
    <row r="1" spans="1:7" ht="14.25">
      <c r="A1" s="210" t="s">
        <v>12</v>
      </c>
      <c r="B1" s="211"/>
      <c r="C1" s="211"/>
    </row>
    <row r="3" spans="1:7" ht="15.75">
      <c r="A3" s="105" t="s">
        <v>13</v>
      </c>
      <c r="B3" s="104"/>
      <c r="C3" s="104"/>
      <c r="D3" s="104"/>
      <c r="E3" s="104"/>
      <c r="F3" s="104"/>
      <c r="G3" s="104"/>
    </row>
    <row r="4" spans="1:7" ht="15">
      <c r="A4" s="106"/>
      <c r="B4" s="104"/>
      <c r="C4" s="104"/>
      <c r="D4" s="104"/>
      <c r="E4" s="104"/>
      <c r="F4" s="104"/>
      <c r="G4" s="104"/>
    </row>
    <row r="5" spans="1:7" ht="14.25">
      <c r="A5" s="109" t="s">
        <v>14</v>
      </c>
      <c r="B5" s="110"/>
      <c r="C5" s="110"/>
      <c r="D5" s="110"/>
      <c r="E5" s="110"/>
      <c r="F5" s="110"/>
      <c r="G5" s="110"/>
    </row>
    <row r="6" spans="1:7" ht="14.25">
      <c r="A6" s="109" t="s">
        <v>15</v>
      </c>
      <c r="B6" s="110"/>
      <c r="C6" s="110"/>
      <c r="D6" s="110"/>
      <c r="E6" s="110"/>
      <c r="F6" s="110"/>
      <c r="G6" s="110"/>
    </row>
    <row r="7" spans="1:7" ht="18">
      <c r="A7" s="108"/>
      <c r="B7" s="110"/>
      <c r="C7" s="110"/>
      <c r="D7" s="110"/>
      <c r="E7" s="110"/>
      <c r="F7" s="110"/>
      <c r="G7" s="110"/>
    </row>
    <row r="8" spans="1:7" ht="15">
      <c r="A8" s="107" t="s">
        <v>16</v>
      </c>
      <c r="B8" s="104"/>
      <c r="C8" s="104"/>
      <c r="D8" s="104"/>
      <c r="E8" s="104"/>
      <c r="F8" s="104"/>
      <c r="G8" s="104"/>
    </row>
    <row r="9" spans="1:7" ht="14.25">
      <c r="A9" s="109"/>
      <c r="B9" s="104"/>
      <c r="C9" s="104"/>
      <c r="D9" s="104"/>
      <c r="E9" s="104"/>
      <c r="F9" s="104"/>
      <c r="G9" s="104"/>
    </row>
    <row r="10" spans="1:7" ht="14.25">
      <c r="A10" s="109" t="s">
        <v>17</v>
      </c>
      <c r="B10" s="110"/>
      <c r="C10" s="110"/>
      <c r="D10" s="110"/>
      <c r="E10" s="110"/>
      <c r="F10" s="110"/>
      <c r="G10" s="110"/>
    </row>
    <row r="11" spans="1:7" ht="14.25">
      <c r="A11" s="109"/>
      <c r="B11" s="110"/>
      <c r="C11" s="110"/>
      <c r="D11" s="110"/>
      <c r="E11" s="110"/>
      <c r="F11" s="110"/>
      <c r="G11" s="110"/>
    </row>
    <row r="12" spans="1:7" ht="14.25">
      <c r="A12" s="109" t="s">
        <v>18</v>
      </c>
      <c r="B12" s="110"/>
      <c r="C12" s="110"/>
      <c r="D12" s="110"/>
      <c r="E12" s="110"/>
      <c r="F12" s="110"/>
      <c r="G12" s="110"/>
    </row>
    <row r="13" spans="1:7" ht="14.25">
      <c r="A13" s="109" t="s">
        <v>19</v>
      </c>
      <c r="B13" s="110"/>
      <c r="C13" s="110"/>
      <c r="D13" s="110"/>
      <c r="E13" s="110"/>
      <c r="F13" s="110"/>
      <c r="G13" s="110"/>
    </row>
    <row r="14" spans="1:7" ht="14.25">
      <c r="A14" s="109" t="s">
        <v>20</v>
      </c>
      <c r="B14" s="110"/>
      <c r="C14" s="110"/>
      <c r="D14" s="110"/>
      <c r="E14" s="110"/>
      <c r="F14" s="110"/>
      <c r="G14" s="110"/>
    </row>
    <row r="15" spans="1:7" ht="14.25">
      <c r="A15" s="109"/>
      <c r="B15" s="110"/>
      <c r="C15" s="110"/>
      <c r="D15" s="110"/>
      <c r="E15" s="110"/>
      <c r="F15" s="110"/>
      <c r="G15" s="110"/>
    </row>
    <row r="16" spans="1:7" ht="14.25">
      <c r="A16" s="109" t="s">
        <v>21</v>
      </c>
      <c r="B16" s="110"/>
      <c r="C16" s="110"/>
      <c r="D16" s="110"/>
      <c r="E16" s="110"/>
      <c r="F16" s="110"/>
      <c r="G16" s="110"/>
    </row>
    <row r="17" spans="1:7" ht="14.25">
      <c r="A17" s="109" t="s">
        <v>22</v>
      </c>
      <c r="B17" s="110"/>
      <c r="C17" s="110"/>
      <c r="D17" s="110"/>
      <c r="E17" s="110"/>
      <c r="F17" s="110"/>
      <c r="G17" s="110"/>
    </row>
    <row r="18" spans="1:7" ht="14.25">
      <c r="A18" s="109"/>
      <c r="B18" s="110"/>
      <c r="C18" s="110"/>
      <c r="D18" s="110"/>
      <c r="E18" s="110"/>
      <c r="F18" s="110"/>
      <c r="G18" s="110"/>
    </row>
    <row r="19" spans="1:7" ht="14.25">
      <c r="A19" s="109" t="s">
        <v>23</v>
      </c>
      <c r="B19" s="110"/>
      <c r="C19" s="110"/>
      <c r="D19" s="110"/>
      <c r="E19" s="110"/>
      <c r="F19" s="110"/>
      <c r="G19" s="110"/>
    </row>
    <row r="20" spans="1:7" ht="14.25">
      <c r="A20" s="109" t="s">
        <v>24</v>
      </c>
      <c r="B20" s="110"/>
      <c r="C20" s="110"/>
      <c r="D20" s="110"/>
      <c r="E20" s="110"/>
      <c r="F20" s="110"/>
      <c r="G20" s="110"/>
    </row>
    <row r="21" spans="1:7" ht="15">
      <c r="A21" s="109" t="s">
        <v>25</v>
      </c>
      <c r="B21" s="110"/>
      <c r="C21" s="110"/>
      <c r="D21" s="110"/>
      <c r="E21" s="110"/>
      <c r="F21" s="110"/>
      <c r="G21" s="110"/>
    </row>
    <row r="22" spans="1:7" ht="14.25">
      <c r="A22" s="109" t="s">
        <v>26</v>
      </c>
      <c r="B22" s="110"/>
      <c r="C22" s="110"/>
      <c r="D22" s="110"/>
      <c r="E22" s="110"/>
      <c r="F22" s="110"/>
      <c r="G22" s="110"/>
    </row>
    <row r="23" spans="1:7" ht="14.25">
      <c r="A23" s="196"/>
      <c r="B23" s="78"/>
      <c r="C23" s="78"/>
      <c r="D23" s="78"/>
      <c r="E23" s="78"/>
      <c r="F23" s="78"/>
      <c r="G23" s="78"/>
    </row>
    <row r="24" spans="1:7" ht="14.25">
      <c r="A24" s="80" t="s">
        <v>27</v>
      </c>
      <c r="B24" s="78"/>
      <c r="C24" s="81" t="s">
        <v>28</v>
      </c>
      <c r="F24" s="79"/>
      <c r="G24" s="78"/>
    </row>
    <row r="25" spans="1:7" ht="14.25">
      <c r="A25" s="196"/>
      <c r="B25" s="78"/>
      <c r="C25" s="78"/>
      <c r="D25" s="78"/>
      <c r="E25" s="78"/>
      <c r="F25" s="78"/>
      <c r="G25" s="78"/>
    </row>
    <row r="26" spans="1:7" ht="15">
      <c r="A26" s="109" t="s">
        <v>29</v>
      </c>
      <c r="B26" s="110"/>
      <c r="C26" s="110"/>
      <c r="D26" s="110"/>
      <c r="E26" s="110"/>
      <c r="F26" s="110"/>
      <c r="G26" s="110"/>
    </row>
    <row r="27" spans="1:7" ht="14.25">
      <c r="A27" s="109" t="s">
        <v>30</v>
      </c>
      <c r="B27" s="110"/>
      <c r="C27" s="110"/>
      <c r="D27" s="110"/>
      <c r="E27" s="110"/>
      <c r="F27" s="110"/>
      <c r="G27" s="110"/>
    </row>
    <row r="28" spans="1:7" ht="14.25">
      <c r="A28" s="109"/>
      <c r="B28" s="110"/>
      <c r="C28" s="110"/>
      <c r="D28" s="110"/>
      <c r="E28" s="110"/>
      <c r="F28" s="110"/>
      <c r="G28" s="110"/>
    </row>
    <row r="29" spans="1:7" ht="14.25">
      <c r="A29" s="109" t="s">
        <v>31</v>
      </c>
      <c r="B29" s="110"/>
      <c r="C29" s="110"/>
      <c r="D29" s="110"/>
      <c r="E29" s="110"/>
      <c r="F29" s="110"/>
      <c r="G29" s="110"/>
    </row>
    <row r="30" spans="1:7" ht="14.25">
      <c r="A30" s="109" t="s">
        <v>32</v>
      </c>
      <c r="B30" s="110"/>
      <c r="C30" s="110"/>
      <c r="D30" s="110"/>
      <c r="E30" s="110"/>
      <c r="F30" s="110"/>
      <c r="G30" s="110"/>
    </row>
    <row r="31" spans="1:7" ht="14.25">
      <c r="A31" s="109" t="s">
        <v>33</v>
      </c>
      <c r="B31" s="110"/>
      <c r="C31" s="110"/>
      <c r="E31" s="195" t="s">
        <v>34</v>
      </c>
      <c r="F31" s="78"/>
      <c r="G31" s="78"/>
    </row>
    <row r="32" spans="1:7" ht="15">
      <c r="A32" s="62"/>
      <c r="B32" s="78"/>
      <c r="C32" s="78"/>
      <c r="D32" s="78"/>
      <c r="E32" s="78"/>
      <c r="F32" s="78"/>
      <c r="G32" s="78"/>
    </row>
    <row r="33" spans="1:7" ht="15">
      <c r="A33" s="62" t="s">
        <v>35</v>
      </c>
    </row>
    <row r="34" spans="1:7" ht="15">
      <c r="A34" s="62"/>
      <c r="B34" s="78"/>
      <c r="C34" s="78"/>
      <c r="D34" s="78"/>
      <c r="E34" s="78"/>
      <c r="F34" s="78"/>
      <c r="G34" s="78"/>
    </row>
    <row r="35" spans="1:7" ht="14.25">
      <c r="A35" s="109" t="s">
        <v>36</v>
      </c>
      <c r="B35" s="110"/>
      <c r="C35" s="110"/>
      <c r="D35" s="110"/>
      <c r="E35" s="110"/>
      <c r="F35" s="110"/>
      <c r="G35" s="110"/>
    </row>
    <row r="36" spans="1:7" ht="15">
      <c r="A36" s="109" t="s">
        <v>37</v>
      </c>
      <c r="B36" s="110"/>
      <c r="C36" s="110"/>
      <c r="D36" s="110"/>
      <c r="E36" s="110"/>
      <c r="F36" s="110"/>
      <c r="G36" s="110"/>
    </row>
    <row r="37" spans="1:7" ht="15">
      <c r="A37" s="109" t="s">
        <v>38</v>
      </c>
      <c r="B37" s="110"/>
      <c r="C37" s="110"/>
      <c r="D37" s="110"/>
      <c r="E37" s="110"/>
      <c r="F37" s="110"/>
      <c r="G37" s="110"/>
    </row>
    <row r="38" spans="1:7" ht="14.25">
      <c r="A38" s="109"/>
      <c r="B38" s="110"/>
      <c r="C38" s="110"/>
      <c r="D38" s="110"/>
      <c r="E38" s="110"/>
      <c r="F38" s="110"/>
      <c r="G38" s="110"/>
    </row>
    <row r="39" spans="1:7" ht="14.25">
      <c r="A39" s="109" t="s">
        <v>39</v>
      </c>
      <c r="B39" s="110"/>
      <c r="C39" s="110"/>
      <c r="D39" s="110"/>
      <c r="E39" s="110"/>
      <c r="F39" s="110"/>
      <c r="G39" s="110"/>
    </row>
    <row r="40" spans="1:7" ht="14.25">
      <c r="A40" s="196"/>
      <c r="B40" s="78"/>
      <c r="C40" s="78"/>
      <c r="D40" s="78"/>
      <c r="E40" s="78"/>
      <c r="F40" s="78"/>
      <c r="G40" s="78"/>
    </row>
    <row r="41" spans="1:7" ht="15">
      <c r="A41" s="62" t="s">
        <v>40</v>
      </c>
      <c r="B41" s="78"/>
      <c r="C41" s="78"/>
      <c r="D41" s="78"/>
      <c r="E41" s="78"/>
      <c r="F41" s="78"/>
      <c r="G41" s="78"/>
    </row>
    <row r="42" spans="1:7" ht="14.25">
      <c r="A42" s="196"/>
      <c r="B42" s="78"/>
      <c r="C42" s="78"/>
      <c r="D42" s="78"/>
      <c r="E42" s="78"/>
      <c r="F42" s="78"/>
      <c r="G42" s="78"/>
    </row>
    <row r="43" spans="1:7" ht="14.25">
      <c r="A43" s="109" t="s">
        <v>41</v>
      </c>
      <c r="B43" s="110"/>
      <c r="C43" s="110"/>
      <c r="D43" s="110"/>
      <c r="E43" s="110"/>
      <c r="F43" s="110"/>
      <c r="G43" s="110"/>
    </row>
    <row r="44" spans="1:7" ht="14.25">
      <c r="A44" s="109" t="s">
        <v>42</v>
      </c>
      <c r="B44" s="110"/>
      <c r="C44" s="110"/>
      <c r="D44" s="110"/>
      <c r="E44" s="110"/>
      <c r="F44" s="110"/>
      <c r="G44" s="110"/>
    </row>
    <row r="45" spans="1:7" ht="14.25">
      <c r="A45" s="109"/>
      <c r="B45" s="78"/>
      <c r="C45" s="78"/>
      <c r="D45" s="78"/>
      <c r="E45" s="78"/>
      <c r="F45" s="78"/>
      <c r="G45" s="78"/>
    </row>
    <row r="46" spans="1:7" ht="14.25">
      <c r="A46" s="109"/>
      <c r="B46" s="78"/>
      <c r="C46" s="78"/>
      <c r="D46" s="78"/>
      <c r="E46" s="78"/>
      <c r="F46" s="78"/>
      <c r="G46" s="78"/>
    </row>
    <row r="47" spans="1:7" ht="14.25">
      <c r="A47" s="109"/>
      <c r="B47" s="78"/>
      <c r="C47" s="78"/>
      <c r="D47" s="78"/>
      <c r="E47" s="78"/>
      <c r="F47" s="78"/>
      <c r="G47" s="78"/>
    </row>
    <row r="48" spans="1:7" ht="14.25">
      <c r="A48" s="109"/>
      <c r="B48" s="78"/>
      <c r="C48" s="78"/>
      <c r="D48" s="78"/>
      <c r="E48" s="78"/>
      <c r="F48" s="78"/>
      <c r="G48" s="78"/>
    </row>
    <row r="49" spans="1:7" ht="14.25">
      <c r="A49" s="109"/>
      <c r="B49" s="78"/>
      <c r="C49" s="78"/>
      <c r="D49" s="78"/>
      <c r="E49" s="78"/>
      <c r="F49" s="78"/>
      <c r="G49" s="78"/>
    </row>
    <row r="50" spans="1:7" ht="14.25">
      <c r="A50" s="109"/>
      <c r="B50" s="78"/>
      <c r="C50" s="78"/>
      <c r="D50" s="78"/>
      <c r="E50" s="78"/>
      <c r="F50" s="78"/>
      <c r="G50" s="78"/>
    </row>
    <row r="51" spans="1:7" ht="14.25">
      <c r="A51" s="109"/>
      <c r="B51" s="78"/>
      <c r="C51" s="78"/>
      <c r="D51" s="78"/>
      <c r="E51" s="78"/>
      <c r="F51" s="78"/>
      <c r="G51" s="78"/>
    </row>
    <row r="52" spans="1:7" ht="14.25">
      <c r="A52" s="109" t="s">
        <v>43</v>
      </c>
      <c r="B52" s="78"/>
      <c r="C52" s="78"/>
      <c r="D52" s="78"/>
      <c r="E52" s="78"/>
      <c r="F52" s="78"/>
      <c r="G52" s="78"/>
    </row>
    <row r="53" spans="1:7" ht="14.25">
      <c r="A53" s="109" t="s">
        <v>44</v>
      </c>
      <c r="B53" s="78"/>
      <c r="C53" s="78"/>
      <c r="D53" s="78"/>
      <c r="E53" s="78"/>
      <c r="F53" s="78"/>
      <c r="G53" s="78"/>
    </row>
    <row r="54" spans="1:7" ht="14.25">
      <c r="A54" s="109" t="s">
        <v>45</v>
      </c>
      <c r="B54" s="78"/>
      <c r="C54" s="78"/>
      <c r="D54" s="78"/>
      <c r="E54" s="78"/>
      <c r="F54" s="78"/>
      <c r="G54" s="78"/>
    </row>
    <row r="55" spans="1:7" ht="14.25">
      <c r="A55" s="109" t="s">
        <v>46</v>
      </c>
      <c r="B55" s="78"/>
      <c r="C55" s="78"/>
      <c r="D55" s="78"/>
      <c r="E55" s="78"/>
      <c r="F55" s="78"/>
      <c r="G55" s="78"/>
    </row>
    <row r="56" spans="1:7" ht="14.25">
      <c r="A56" s="196"/>
      <c r="B56" s="78"/>
      <c r="C56" s="78"/>
      <c r="D56" s="78"/>
      <c r="E56" s="78"/>
      <c r="F56" s="78"/>
      <c r="G56" s="78"/>
    </row>
    <row r="57" spans="1:7" ht="15.75">
      <c r="A57" s="61" t="s">
        <v>47</v>
      </c>
    </row>
    <row r="58" spans="1:7" ht="14.25">
      <c r="A58" s="196"/>
      <c r="B58" s="78"/>
      <c r="C58" s="78"/>
      <c r="D58" s="78"/>
      <c r="E58" s="78"/>
      <c r="F58" s="78"/>
      <c r="G58" s="78"/>
    </row>
    <row r="59" spans="1:7" ht="14.25">
      <c r="A59" s="109" t="s">
        <v>48</v>
      </c>
      <c r="B59" s="110"/>
      <c r="C59" s="110"/>
      <c r="D59" s="110"/>
      <c r="E59" s="110"/>
      <c r="F59" s="110"/>
      <c r="G59" s="110"/>
    </row>
    <row r="60" spans="1:7" ht="14.25">
      <c r="A60" s="109" t="s">
        <v>49</v>
      </c>
      <c r="B60" s="110"/>
      <c r="C60" s="110"/>
      <c r="D60" s="110"/>
      <c r="E60" s="110"/>
      <c r="F60" s="110"/>
      <c r="G60" s="110"/>
    </row>
    <row r="61" spans="1:7" ht="14.25">
      <c r="A61" s="109" t="s">
        <v>50</v>
      </c>
      <c r="B61" s="110"/>
      <c r="C61" s="110"/>
      <c r="D61" s="110"/>
      <c r="E61" s="110"/>
      <c r="F61" s="110"/>
      <c r="G61" s="110"/>
    </row>
  </sheetData>
  <sheetProtection password="C61A" sheet="1" objects="1" scenarios="1"/>
  <mergeCells count="1">
    <mergeCell ref="A1:C1"/>
  </mergeCells>
  <hyperlinks>
    <hyperlink ref="C24" location="Beispiel!A1" display="hier." xr:uid="{00000000-0004-0000-0100-000000000000}"/>
    <hyperlink ref="E31" location="Beispiel!A1" display="(siehe Beispiel)" xr:uid="{00000000-0004-0000-0100-000001000000}"/>
    <hyperlink ref="A1" location="Deckblatt!A1" display="Deckblatt!A1" xr:uid="{00000000-0004-0000-0100-000002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dimension ref="A1:AN55"/>
  <sheetViews>
    <sheetView showGridLines="0" topLeftCell="A20" zoomScaleNormal="100" workbookViewId="0">
      <selection activeCell="L19" sqref="L19"/>
    </sheetView>
  </sheetViews>
  <sheetFormatPr defaultColWidth="11.42578125" defaultRowHeight="12.75"/>
  <cols>
    <col min="1" max="1" width="3" style="72" customWidth="1"/>
    <col min="2" max="2" width="26.42578125" style="93" customWidth="1"/>
    <col min="3" max="3" width="20.85546875" style="72" customWidth="1"/>
    <col min="4" max="39" width="5.7109375" style="72" customWidth="1"/>
    <col min="40" max="40" width="8.7109375" style="72" customWidth="1"/>
    <col min="41" max="16384" width="11.42578125" style="72"/>
  </cols>
  <sheetData>
    <row r="1" spans="1:39" ht="18" customHeight="1">
      <c r="A1" s="223" t="s">
        <v>51</v>
      </c>
      <c r="B1" s="224"/>
      <c r="C1" s="224"/>
      <c r="D1" s="224"/>
      <c r="E1" s="224"/>
      <c r="F1" s="224"/>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s="37" customFormat="1" ht="18">
      <c r="B2" s="37" t="s">
        <v>0</v>
      </c>
    </row>
    <row r="3" spans="1:39" s="37" customFormat="1" ht="18">
      <c r="B3" s="65" t="s">
        <v>52</v>
      </c>
      <c r="C3" s="38" t="s">
        <v>53</v>
      </c>
      <c r="D3" s="112"/>
      <c r="E3" s="112"/>
      <c r="F3" s="112"/>
      <c r="G3" s="112"/>
      <c r="H3" s="112"/>
      <c r="I3" s="112"/>
      <c r="J3" s="112"/>
      <c r="K3" s="112"/>
      <c r="L3" s="112"/>
    </row>
    <row r="4" spans="1:39" s="37" customFormat="1" ht="18">
      <c r="B4" s="65" t="s">
        <v>54</v>
      </c>
      <c r="C4" s="214" t="s">
        <v>55</v>
      </c>
      <c r="D4" s="214"/>
      <c r="E4" s="214"/>
      <c r="F4" s="214"/>
      <c r="G4" s="214"/>
      <c r="H4" s="214"/>
      <c r="I4" s="214"/>
      <c r="J4" s="214"/>
      <c r="K4" s="214"/>
      <c r="L4" s="214"/>
    </row>
    <row r="5" spans="1:39" s="37" customFormat="1" ht="18">
      <c r="B5" s="65" t="s">
        <v>56</v>
      </c>
      <c r="C5" s="215" t="s">
        <v>57</v>
      </c>
      <c r="D5" s="215"/>
      <c r="E5" s="215"/>
      <c r="F5" s="215"/>
      <c r="G5" s="215"/>
      <c r="H5" s="215"/>
      <c r="I5" s="215"/>
      <c r="J5" s="215"/>
      <c r="K5" s="215"/>
      <c r="L5" s="215"/>
    </row>
    <row r="6" spans="1:39" s="37" customFormat="1" ht="18">
      <c r="B6" s="65"/>
      <c r="C6" s="214"/>
      <c r="D6" s="214"/>
      <c r="E6" s="214"/>
      <c r="F6" s="214"/>
      <c r="G6" s="214"/>
      <c r="H6" s="214"/>
      <c r="I6" s="214"/>
      <c r="J6" s="214"/>
      <c r="K6" s="214"/>
      <c r="L6" s="214"/>
    </row>
    <row r="7" spans="1:39" s="37" customFormat="1" ht="18">
      <c r="B7" s="65"/>
      <c r="C7" s="39" t="s">
        <v>58</v>
      </c>
      <c r="D7" s="216" t="s">
        <v>59</v>
      </c>
      <c r="E7" s="216"/>
      <c r="F7" s="216"/>
      <c r="G7" s="216"/>
      <c r="H7" s="216"/>
      <c r="I7" s="216"/>
      <c r="J7" s="40"/>
      <c r="K7" s="40"/>
      <c r="L7" s="40"/>
    </row>
    <row r="8" spans="1:39" s="37" customFormat="1" ht="18">
      <c r="B8" s="65" t="s">
        <v>60</v>
      </c>
      <c r="C8" s="201">
        <v>42767</v>
      </c>
      <c r="D8" s="217">
        <v>43861</v>
      </c>
      <c r="E8" s="217"/>
      <c r="F8" s="217"/>
      <c r="G8" s="217"/>
      <c r="H8" s="217"/>
      <c r="I8" s="217"/>
    </row>
    <row r="9" spans="1:39" s="37" customFormat="1" ht="18">
      <c r="B9" s="65"/>
      <c r="C9" s="65"/>
      <c r="D9" s="65"/>
      <c r="E9" s="65"/>
      <c r="F9" s="65"/>
      <c r="G9" s="65"/>
      <c r="H9" s="65"/>
      <c r="I9" s="65"/>
    </row>
    <row r="10" spans="1:39" s="37" customFormat="1" ht="18">
      <c r="B10" s="65" t="s">
        <v>61</v>
      </c>
      <c r="C10" s="201"/>
      <c r="D10" s="218"/>
      <c r="E10" s="219"/>
      <c r="F10" s="219"/>
      <c r="G10" s="219"/>
      <c r="H10" s="219"/>
      <c r="I10" s="219"/>
    </row>
    <row r="11" spans="1:39" s="37" customFormat="1" ht="18">
      <c r="B11" s="37" t="s">
        <v>62</v>
      </c>
      <c r="C11" s="66">
        <v>2800</v>
      </c>
      <c r="D11" s="71"/>
      <c r="E11" s="71"/>
      <c r="F11" s="71"/>
      <c r="G11" s="71"/>
      <c r="H11" s="71"/>
    </row>
    <row r="12" spans="1:39" s="37" customFormat="1" ht="18">
      <c r="B12" s="65" t="s">
        <v>63</v>
      </c>
      <c r="C12" s="66">
        <v>3800</v>
      </c>
      <c r="D12" s="71"/>
      <c r="E12" s="71"/>
      <c r="F12" s="71"/>
      <c r="G12" s="71"/>
      <c r="H12" s="71"/>
      <c r="I12" s="71"/>
    </row>
    <row r="13" spans="1:39" s="37" customFormat="1" ht="9" customHeight="1">
      <c r="B13" s="65"/>
      <c r="C13" s="41"/>
    </row>
    <row r="14" spans="1:39" s="85" customFormat="1" ht="18" customHeight="1">
      <c r="A14" s="197"/>
      <c r="B14" s="212" t="s">
        <v>64</v>
      </c>
      <c r="C14" s="213"/>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row>
    <row r="15" spans="1:39" s="85" customFormat="1">
      <c r="A15" s="197"/>
      <c r="B15" s="197"/>
      <c r="C15" s="197"/>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row>
    <row r="16" spans="1:39" s="85" customFormat="1" ht="13.5" thickBot="1">
      <c r="A16" s="197"/>
      <c r="B16" s="43" t="s">
        <v>65</v>
      </c>
      <c r="C16" s="86">
        <v>1</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row>
    <row r="17" spans="2:40" s="85" customFormat="1" ht="36" customHeight="1">
      <c r="B17" s="45" t="s">
        <v>66</v>
      </c>
      <c r="C17" s="46" t="s">
        <v>67</v>
      </c>
      <c r="D17" s="163">
        <f>DATE(YEAR(C8),MONTH(C8),DAY(C8))</f>
        <v>42767</v>
      </c>
      <c r="E17" s="163">
        <f t="shared" ref="E17:AM17" si="0">DATE(YEAR(D17),MONTH(D17)+$C$16,DAY(D17))</f>
        <v>42795</v>
      </c>
      <c r="F17" s="163">
        <f t="shared" si="0"/>
        <v>42826</v>
      </c>
      <c r="G17" s="163">
        <f t="shared" si="0"/>
        <v>42856</v>
      </c>
      <c r="H17" s="163">
        <f t="shared" si="0"/>
        <v>42887</v>
      </c>
      <c r="I17" s="163">
        <f t="shared" si="0"/>
        <v>42917</v>
      </c>
      <c r="J17" s="163">
        <f t="shared" si="0"/>
        <v>42948</v>
      </c>
      <c r="K17" s="163">
        <f t="shared" si="0"/>
        <v>42979</v>
      </c>
      <c r="L17" s="163">
        <f t="shared" si="0"/>
        <v>43009</v>
      </c>
      <c r="M17" s="163">
        <f t="shared" si="0"/>
        <v>43040</v>
      </c>
      <c r="N17" s="163">
        <f t="shared" si="0"/>
        <v>43070</v>
      </c>
      <c r="O17" s="163">
        <f t="shared" si="0"/>
        <v>43101</v>
      </c>
      <c r="P17" s="163">
        <f t="shared" si="0"/>
        <v>43132</v>
      </c>
      <c r="Q17" s="163">
        <f t="shared" si="0"/>
        <v>43160</v>
      </c>
      <c r="R17" s="163">
        <f t="shared" si="0"/>
        <v>43191</v>
      </c>
      <c r="S17" s="163">
        <f t="shared" si="0"/>
        <v>43221</v>
      </c>
      <c r="T17" s="163">
        <f t="shared" si="0"/>
        <v>43252</v>
      </c>
      <c r="U17" s="163">
        <f t="shared" si="0"/>
        <v>43282</v>
      </c>
      <c r="V17" s="163">
        <f t="shared" si="0"/>
        <v>43313</v>
      </c>
      <c r="W17" s="163">
        <f t="shared" si="0"/>
        <v>43344</v>
      </c>
      <c r="X17" s="163">
        <f t="shared" si="0"/>
        <v>43374</v>
      </c>
      <c r="Y17" s="163">
        <f t="shared" si="0"/>
        <v>43405</v>
      </c>
      <c r="Z17" s="163">
        <f t="shared" si="0"/>
        <v>43435</v>
      </c>
      <c r="AA17" s="163">
        <f t="shared" si="0"/>
        <v>43466</v>
      </c>
      <c r="AB17" s="163">
        <f t="shared" si="0"/>
        <v>43497</v>
      </c>
      <c r="AC17" s="163">
        <f t="shared" si="0"/>
        <v>43525</v>
      </c>
      <c r="AD17" s="163">
        <f t="shared" si="0"/>
        <v>43556</v>
      </c>
      <c r="AE17" s="163">
        <f t="shared" si="0"/>
        <v>43586</v>
      </c>
      <c r="AF17" s="163">
        <f t="shared" si="0"/>
        <v>43617</v>
      </c>
      <c r="AG17" s="163">
        <f t="shared" si="0"/>
        <v>43647</v>
      </c>
      <c r="AH17" s="163">
        <f t="shared" si="0"/>
        <v>43678</v>
      </c>
      <c r="AI17" s="163">
        <f t="shared" si="0"/>
        <v>43709</v>
      </c>
      <c r="AJ17" s="163">
        <f t="shared" si="0"/>
        <v>43739</v>
      </c>
      <c r="AK17" s="163">
        <f t="shared" si="0"/>
        <v>43770</v>
      </c>
      <c r="AL17" s="163">
        <f t="shared" si="0"/>
        <v>43800</v>
      </c>
      <c r="AM17" s="163">
        <f t="shared" si="0"/>
        <v>43831</v>
      </c>
      <c r="AN17" s="197"/>
    </row>
    <row r="18" spans="2:40">
      <c r="B18" s="22" t="s">
        <v>68</v>
      </c>
      <c r="C18" s="23" t="s">
        <v>69</v>
      </c>
      <c r="D18" s="47" t="s">
        <v>70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9"/>
      <c r="AN18" s="123">
        <f t="shared" ref="AN18:AN32" si="1">COUNTIF(D18:AM18,"X")</f>
        <v>1</v>
      </c>
    </row>
    <row r="19" spans="2:40">
      <c r="B19" s="22" t="s">
        <v>71</v>
      </c>
      <c r="C19" s="23" t="s">
        <v>72</v>
      </c>
      <c r="D19" s="47"/>
      <c r="E19" s="48"/>
      <c r="F19" s="48"/>
      <c r="G19" s="48"/>
      <c r="H19" s="48"/>
      <c r="I19" s="48"/>
      <c r="J19" s="48"/>
      <c r="K19" s="48"/>
      <c r="L19" s="48" t="s">
        <v>70</v>
      </c>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9"/>
      <c r="AN19" s="123">
        <f t="shared" si="1"/>
        <v>1</v>
      </c>
    </row>
    <row r="20" spans="2:40">
      <c r="B20" s="50" t="s">
        <v>73</v>
      </c>
      <c r="C20" s="23" t="s">
        <v>74</v>
      </c>
      <c r="D20" s="47"/>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9" t="s">
        <v>70</v>
      </c>
      <c r="AN20" s="123">
        <f t="shared" si="1"/>
        <v>1</v>
      </c>
    </row>
    <row r="21" spans="2:40">
      <c r="B21" s="22"/>
      <c r="C21" s="23"/>
      <c r="D21" s="47"/>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9"/>
      <c r="AN21" s="123">
        <f t="shared" si="1"/>
        <v>0</v>
      </c>
    </row>
    <row r="22" spans="2:40">
      <c r="B22" s="22"/>
      <c r="C22" s="23"/>
      <c r="D22" s="47"/>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9"/>
      <c r="AN22" s="123">
        <f t="shared" si="1"/>
        <v>0</v>
      </c>
    </row>
    <row r="23" spans="2:40">
      <c r="B23" s="22"/>
      <c r="C23" s="23"/>
      <c r="D23" s="47"/>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c r="AN23" s="123">
        <f t="shared" si="1"/>
        <v>0</v>
      </c>
    </row>
    <row r="24" spans="2:40">
      <c r="B24" s="22"/>
      <c r="C24" s="23"/>
      <c r="D24" s="47"/>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N24" s="123">
        <f t="shared" si="1"/>
        <v>0</v>
      </c>
    </row>
    <row r="25" spans="2:40">
      <c r="B25" s="22"/>
      <c r="C25" s="23"/>
      <c r="D25" s="47"/>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9"/>
      <c r="AN25" s="123">
        <f t="shared" si="1"/>
        <v>0</v>
      </c>
    </row>
    <row r="26" spans="2:40">
      <c r="B26" s="22"/>
      <c r="C26" s="23"/>
      <c r="D26" s="47"/>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9"/>
      <c r="AN26" s="123">
        <f t="shared" si="1"/>
        <v>0</v>
      </c>
    </row>
    <row r="27" spans="2:40">
      <c r="B27" s="22"/>
      <c r="C27" s="23"/>
      <c r="D27" s="47"/>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9"/>
      <c r="AN27" s="123">
        <f t="shared" si="1"/>
        <v>0</v>
      </c>
    </row>
    <row r="28" spans="2:40">
      <c r="B28" s="22"/>
      <c r="C28" s="23"/>
      <c r="D28" s="47"/>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9"/>
      <c r="AN28" s="123">
        <f t="shared" si="1"/>
        <v>0</v>
      </c>
    </row>
    <row r="29" spans="2:40">
      <c r="B29" s="22"/>
      <c r="C29" s="23"/>
      <c r="D29" s="47"/>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c r="AN29" s="123">
        <f t="shared" si="1"/>
        <v>0</v>
      </c>
    </row>
    <row r="30" spans="2:40">
      <c r="B30" s="51"/>
      <c r="C30" s="52"/>
      <c r="D30" s="47"/>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9"/>
      <c r="AN30" s="123">
        <f t="shared" si="1"/>
        <v>0</v>
      </c>
    </row>
    <row r="31" spans="2:40">
      <c r="B31" s="51"/>
      <c r="C31" s="52"/>
      <c r="D31" s="47"/>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9"/>
      <c r="AN31" s="123">
        <f t="shared" si="1"/>
        <v>0</v>
      </c>
    </row>
    <row r="32" spans="2:40" ht="13.5" thickBot="1">
      <c r="B32" s="53"/>
      <c r="C32" s="54"/>
      <c r="D32" s="166"/>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8"/>
      <c r="AN32" s="123">
        <f t="shared" si="1"/>
        <v>0</v>
      </c>
    </row>
    <row r="33" spans="2:40">
      <c r="B33" s="55" t="s">
        <v>75</v>
      </c>
      <c r="C33" s="56"/>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57"/>
    </row>
    <row r="34" spans="2:40">
      <c r="B34" s="220" t="s">
        <v>76</v>
      </c>
      <c r="C34" s="225"/>
      <c r="D34" s="47"/>
      <c r="E34" s="48"/>
      <c r="F34" s="48"/>
      <c r="G34" s="48"/>
      <c r="H34" s="48">
        <v>1</v>
      </c>
      <c r="I34" s="48"/>
      <c r="J34" s="48">
        <v>1</v>
      </c>
      <c r="K34" s="48"/>
      <c r="L34" s="48"/>
      <c r="M34" s="48">
        <v>1</v>
      </c>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9"/>
      <c r="AN34" s="123">
        <f>SUM(D34:AM34)</f>
        <v>3</v>
      </c>
    </row>
    <row r="35" spans="2:40">
      <c r="B35" s="220" t="s">
        <v>77</v>
      </c>
      <c r="C35" s="225"/>
      <c r="D35" s="47"/>
      <c r="E35" s="48"/>
      <c r="F35" s="48"/>
      <c r="G35" s="48"/>
      <c r="H35" s="48"/>
      <c r="I35" s="48"/>
      <c r="J35" s="48"/>
      <c r="K35" s="48"/>
      <c r="L35" s="48">
        <v>3</v>
      </c>
      <c r="M35" s="48"/>
      <c r="N35" s="48"/>
      <c r="O35" s="48"/>
      <c r="P35" s="48"/>
      <c r="Q35" s="48"/>
      <c r="R35" s="48">
        <v>3</v>
      </c>
      <c r="S35" s="48"/>
      <c r="T35" s="48"/>
      <c r="U35" s="48"/>
      <c r="V35" s="48"/>
      <c r="W35" s="48"/>
      <c r="X35" s="48"/>
      <c r="Y35" s="48"/>
      <c r="Z35" s="48"/>
      <c r="AA35" s="48"/>
      <c r="AB35" s="48"/>
      <c r="AC35" s="48"/>
      <c r="AD35" s="48"/>
      <c r="AE35" s="48"/>
      <c r="AF35" s="48"/>
      <c r="AG35" s="48"/>
      <c r="AH35" s="48"/>
      <c r="AI35" s="48"/>
      <c r="AJ35" s="48"/>
      <c r="AK35" s="48"/>
      <c r="AL35" s="48"/>
      <c r="AM35" s="49"/>
      <c r="AN35" s="123">
        <f t="shared" ref="AN35:AN43" si="2">SUM(D35:AM35)</f>
        <v>6</v>
      </c>
    </row>
    <row r="36" spans="2:40">
      <c r="B36" s="220"/>
      <c r="C36" s="221"/>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c r="AN36" s="123">
        <f t="shared" si="2"/>
        <v>0</v>
      </c>
    </row>
    <row r="37" spans="2:40">
      <c r="B37" s="220"/>
      <c r="C37" s="221"/>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N37" s="123">
        <f t="shared" si="2"/>
        <v>0</v>
      </c>
    </row>
    <row r="38" spans="2:40">
      <c r="B38" s="220"/>
      <c r="C38" s="221"/>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N38" s="123">
        <f t="shared" si="2"/>
        <v>0</v>
      </c>
    </row>
    <row r="39" spans="2:40">
      <c r="B39" s="220"/>
      <c r="C39" s="221"/>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N39" s="123">
        <f t="shared" si="2"/>
        <v>0</v>
      </c>
    </row>
    <row r="40" spans="2:40">
      <c r="B40" s="220"/>
      <c r="C40" s="221"/>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N40" s="123">
        <f t="shared" si="2"/>
        <v>0</v>
      </c>
    </row>
    <row r="41" spans="2:40">
      <c r="B41" s="220"/>
      <c r="C41" s="221"/>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9"/>
      <c r="AN41" s="123">
        <f t="shared" si="2"/>
        <v>0</v>
      </c>
    </row>
    <row r="42" spans="2:40">
      <c r="B42" s="220"/>
      <c r="C42" s="221"/>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9"/>
      <c r="AN42" s="123">
        <f t="shared" si="2"/>
        <v>0</v>
      </c>
    </row>
    <row r="43" spans="2:40" ht="13.5" thickBot="1">
      <c r="B43" s="220"/>
      <c r="C43" s="221"/>
      <c r="D43" s="166"/>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8"/>
      <c r="AN43" s="123">
        <f t="shared" si="2"/>
        <v>0</v>
      </c>
    </row>
    <row r="44" spans="2:40">
      <c r="B44" s="24" t="s">
        <v>78</v>
      </c>
      <c r="C44" s="25"/>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c r="AN44" s="57"/>
    </row>
    <row r="45" spans="2:40">
      <c r="B45" s="220" t="s">
        <v>79</v>
      </c>
      <c r="C45" s="221"/>
      <c r="D45" s="47"/>
      <c r="E45" s="48"/>
      <c r="F45" s="48"/>
      <c r="G45" s="48"/>
      <c r="H45" s="48"/>
      <c r="I45" s="48"/>
      <c r="J45" s="48"/>
      <c r="K45" s="48"/>
      <c r="L45" s="48"/>
      <c r="M45" s="48"/>
      <c r="N45" s="48"/>
      <c r="O45" s="48"/>
      <c r="P45" s="48"/>
      <c r="Q45" s="48"/>
      <c r="R45" s="48"/>
      <c r="S45" s="48"/>
      <c r="T45" s="48"/>
      <c r="U45" s="48"/>
      <c r="V45" s="48">
        <v>2</v>
      </c>
      <c r="W45" s="48"/>
      <c r="X45" s="48"/>
      <c r="Y45" s="48"/>
      <c r="Z45" s="48"/>
      <c r="AA45" s="48"/>
      <c r="AB45" s="48">
        <v>2</v>
      </c>
      <c r="AC45" s="48"/>
      <c r="AD45" s="48"/>
      <c r="AE45" s="48"/>
      <c r="AF45" s="48"/>
      <c r="AG45" s="48"/>
      <c r="AH45" s="48"/>
      <c r="AI45" s="48"/>
      <c r="AJ45" s="48"/>
      <c r="AK45" s="48"/>
      <c r="AL45" s="48"/>
      <c r="AM45" s="49"/>
      <c r="AN45" s="123">
        <f t="shared" ref="AN45:AN54" si="3">SUM(D45:AM45)</f>
        <v>4</v>
      </c>
    </row>
    <row r="46" spans="2:40">
      <c r="B46" s="220"/>
      <c r="C46" s="221"/>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9"/>
      <c r="AN46" s="123">
        <f t="shared" si="3"/>
        <v>0</v>
      </c>
    </row>
    <row r="47" spans="2:40">
      <c r="B47" s="222"/>
      <c r="C47" s="221"/>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9"/>
      <c r="AN47" s="123">
        <f t="shared" si="3"/>
        <v>0</v>
      </c>
    </row>
    <row r="48" spans="2:40">
      <c r="B48" s="220"/>
      <c r="C48" s="221"/>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9"/>
      <c r="AN48" s="123">
        <f t="shared" si="3"/>
        <v>0</v>
      </c>
    </row>
    <row r="49" spans="2:40">
      <c r="B49" s="222"/>
      <c r="C49" s="221"/>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9"/>
      <c r="AN49" s="123">
        <f t="shared" si="3"/>
        <v>0</v>
      </c>
    </row>
    <row r="50" spans="2:40">
      <c r="B50" s="222"/>
      <c r="C50" s="221"/>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9"/>
      <c r="AN50" s="123">
        <f t="shared" si="3"/>
        <v>0</v>
      </c>
    </row>
    <row r="51" spans="2:40">
      <c r="B51" s="222"/>
      <c r="C51" s="221"/>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9"/>
      <c r="AN51" s="123">
        <f t="shared" si="3"/>
        <v>0</v>
      </c>
    </row>
    <row r="52" spans="2:40">
      <c r="B52" s="222"/>
      <c r="C52" s="221"/>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9"/>
      <c r="AN52" s="123">
        <f t="shared" si="3"/>
        <v>0</v>
      </c>
    </row>
    <row r="53" spans="2:40">
      <c r="B53" s="222"/>
      <c r="C53" s="221"/>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9"/>
      <c r="AN53" s="123">
        <f t="shared" si="3"/>
        <v>0</v>
      </c>
    </row>
    <row r="54" spans="2:40">
      <c r="B54" s="222"/>
      <c r="C54" s="221"/>
      <c r="D54" s="47"/>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9"/>
      <c r="AN54" s="123">
        <f t="shared" si="3"/>
        <v>0</v>
      </c>
    </row>
    <row r="55" spans="2:40">
      <c r="B55" s="125"/>
      <c r="C55" s="73"/>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59"/>
      <c r="AN55" s="39"/>
    </row>
  </sheetData>
  <sheetProtection password="C61A" sheet="1" objects="1" scenarios="1"/>
  <mergeCells count="27">
    <mergeCell ref="B53:C53"/>
    <mergeCell ref="B54:C54"/>
    <mergeCell ref="A1:F1"/>
    <mergeCell ref="B45:C45"/>
    <mergeCell ref="B34:C34"/>
    <mergeCell ref="B35:C35"/>
    <mergeCell ref="B36:C36"/>
    <mergeCell ref="B37:C37"/>
    <mergeCell ref="B38:C38"/>
    <mergeCell ref="B48:C48"/>
    <mergeCell ref="B49:C49"/>
    <mergeCell ref="B50:C50"/>
    <mergeCell ref="B51:C51"/>
    <mergeCell ref="B52:C52"/>
    <mergeCell ref="B46:C46"/>
    <mergeCell ref="B47:C47"/>
    <mergeCell ref="B39:C39"/>
    <mergeCell ref="B40:C40"/>
    <mergeCell ref="B41:C41"/>
    <mergeCell ref="B42:C42"/>
    <mergeCell ref="B43:C43"/>
    <mergeCell ref="B14:C14"/>
    <mergeCell ref="C4:L4"/>
    <mergeCell ref="C5:L6"/>
    <mergeCell ref="D7:I7"/>
    <mergeCell ref="D8:I8"/>
    <mergeCell ref="D10:I10"/>
  </mergeCells>
  <hyperlinks>
    <hyperlink ref="A1:F1" location="Hinweise!A1" display=" zurück zu den Hinweisen" xr:uid="{00000000-0004-0000-0200-000000000000}"/>
  </hyperlinks>
  <printOptions horizontalCentered="1" verticalCentered="1"/>
  <pageMargins left="0.23622047244094491" right="0.23622047244094491" top="0.19685039370078741" bottom="0.19685039370078741" header="0" footer="0"/>
  <pageSetup paperSize="9" scale="70" pageOrder="overThenDown" orientation="landscape"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BX79"/>
  <sheetViews>
    <sheetView showGridLines="0" showRuler="0" topLeftCell="A43" zoomScale="80" zoomScaleNormal="80" workbookViewId="0">
      <selection activeCell="AJ26" sqref="AJ26"/>
    </sheetView>
  </sheetViews>
  <sheetFormatPr defaultColWidth="11.42578125" defaultRowHeight="12.75"/>
  <cols>
    <col min="1" max="1" width="3" style="72" customWidth="1"/>
    <col min="2" max="2" width="32.7109375" style="93" customWidth="1"/>
    <col min="3" max="3" width="20.85546875" style="72" customWidth="1"/>
    <col min="4" max="4" width="3.42578125" style="72" customWidth="1"/>
    <col min="5" max="5" width="3.7109375" style="72" customWidth="1"/>
    <col min="6" max="6" width="4.140625" style="72" customWidth="1"/>
    <col min="7" max="39" width="3.7109375" style="72" customWidth="1"/>
    <col min="40" max="75" width="3.7109375" style="125" customWidth="1"/>
    <col min="76" max="16384" width="11.42578125" style="72"/>
  </cols>
  <sheetData>
    <row r="1" spans="1:76" ht="15.75">
      <c r="A1" s="246" t="s">
        <v>12</v>
      </c>
      <c r="B1" s="247"/>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BX1" s="125"/>
    </row>
    <row r="2" spans="1:76" s="37" customFormat="1" ht="18">
      <c r="B2" s="37" t="s">
        <v>80</v>
      </c>
    </row>
    <row r="3" spans="1:76" s="37" customFormat="1" ht="18">
      <c r="B3" s="65" t="s">
        <v>52</v>
      </c>
      <c r="C3" s="169" t="s">
        <v>81</v>
      </c>
      <c r="D3" s="112"/>
      <c r="E3" s="112"/>
      <c r="F3" s="112"/>
      <c r="G3" s="112"/>
      <c r="H3" s="112"/>
      <c r="I3" s="112"/>
      <c r="J3" s="112"/>
      <c r="K3" s="112"/>
      <c r="L3" s="112"/>
    </row>
    <row r="4" spans="1:76" s="37" customFormat="1" ht="18">
      <c r="B4" s="65" t="s">
        <v>54</v>
      </c>
      <c r="C4" s="249" t="s">
        <v>82</v>
      </c>
      <c r="D4" s="249"/>
      <c r="E4" s="249"/>
      <c r="F4" s="249"/>
      <c r="G4" s="249"/>
      <c r="H4" s="249"/>
      <c r="I4" s="249"/>
      <c r="J4" s="249"/>
      <c r="K4" s="249"/>
      <c r="L4" s="249"/>
    </row>
    <row r="5" spans="1:76" s="37" customFormat="1" ht="18">
      <c r="B5" s="65" t="s">
        <v>56</v>
      </c>
      <c r="C5" s="238" t="s">
        <v>83</v>
      </c>
      <c r="D5" s="239"/>
      <c r="E5" s="239"/>
      <c r="F5" s="239"/>
      <c r="G5" s="239"/>
      <c r="H5" s="239"/>
      <c r="I5" s="239"/>
      <c r="J5" s="239"/>
      <c r="K5" s="239"/>
      <c r="L5" s="239"/>
    </row>
    <row r="6" spans="1:76" s="37" customFormat="1" ht="18">
      <c r="B6" s="65"/>
      <c r="C6" s="240"/>
      <c r="D6" s="240"/>
      <c r="E6" s="240"/>
      <c r="F6" s="240"/>
      <c r="G6" s="240"/>
      <c r="H6" s="240"/>
      <c r="I6" s="240"/>
      <c r="J6" s="240"/>
      <c r="K6" s="240"/>
      <c r="L6" s="240"/>
    </row>
    <row r="7" spans="1:76" s="37" customFormat="1" ht="17.25" customHeight="1">
      <c r="B7" s="65"/>
      <c r="C7" s="91" t="s">
        <v>58</v>
      </c>
      <c r="D7" s="248" t="s">
        <v>59</v>
      </c>
      <c r="E7" s="248"/>
      <c r="F7" s="248"/>
      <c r="G7" s="248"/>
      <c r="H7" s="248"/>
      <c r="I7" s="248"/>
      <c r="J7" s="40"/>
      <c r="K7" s="40"/>
      <c r="L7" s="40"/>
    </row>
    <row r="8" spans="1:76" s="37" customFormat="1" ht="18">
      <c r="B8" s="65" t="s">
        <v>60</v>
      </c>
      <c r="C8" s="198">
        <v>42917</v>
      </c>
      <c r="D8" s="92"/>
      <c r="E8" s="241">
        <v>44012</v>
      </c>
      <c r="F8" s="242"/>
      <c r="G8" s="242"/>
      <c r="H8" s="242"/>
      <c r="I8" s="242"/>
    </row>
    <row r="9" spans="1:76" s="37" customFormat="1" ht="18">
      <c r="B9" s="65"/>
      <c r="C9" s="65"/>
      <c r="D9" s="65"/>
      <c r="E9" s="65"/>
      <c r="F9" s="65"/>
      <c r="G9" s="65"/>
      <c r="H9" s="65"/>
      <c r="I9" s="65"/>
    </row>
    <row r="10" spans="1:76" s="37" customFormat="1" ht="18">
      <c r="B10" s="65" t="s">
        <v>61</v>
      </c>
      <c r="C10" s="198">
        <v>44196</v>
      </c>
      <c r="D10" s="218"/>
      <c r="E10" s="219"/>
      <c r="F10" s="219"/>
      <c r="G10" s="219"/>
      <c r="H10" s="219"/>
      <c r="I10" s="219"/>
    </row>
    <row r="11" spans="1:76" s="37" customFormat="1" ht="18">
      <c r="B11" s="65" t="s">
        <v>62</v>
      </c>
      <c r="C11" s="171">
        <v>726000</v>
      </c>
      <c r="D11" s="71"/>
      <c r="E11" s="71"/>
      <c r="F11" s="71"/>
      <c r="G11" s="71"/>
      <c r="H11" s="71"/>
    </row>
    <row r="12" spans="1:76" s="37" customFormat="1" ht="18">
      <c r="B12" s="65" t="s">
        <v>84</v>
      </c>
      <c r="C12" s="171">
        <v>1038263.31</v>
      </c>
      <c r="D12" s="71"/>
      <c r="E12" s="71"/>
      <c r="F12" s="71"/>
      <c r="G12" s="71"/>
      <c r="H12" s="71"/>
      <c r="I12" s="71"/>
    </row>
    <row r="13" spans="1:76" s="37" customFormat="1" ht="9" customHeight="1">
      <c r="B13" s="65"/>
      <c r="C13" s="41"/>
    </row>
    <row r="14" spans="1:76" s="85" customFormat="1" ht="18" customHeight="1">
      <c r="A14" s="197"/>
      <c r="B14" s="212" t="s">
        <v>85</v>
      </c>
      <c r="C14" s="213"/>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row>
    <row r="15" spans="1:76" s="85" customFormat="1">
      <c r="A15" s="197"/>
      <c r="B15" s="197"/>
      <c r="C15" s="197"/>
      <c r="D15" s="197">
        <v>1</v>
      </c>
      <c r="E15" s="197">
        <v>2</v>
      </c>
      <c r="F15" s="197">
        <v>3</v>
      </c>
      <c r="G15" s="197">
        <v>4</v>
      </c>
      <c r="H15" s="197">
        <v>5</v>
      </c>
      <c r="I15" s="197">
        <v>6</v>
      </c>
      <c r="J15" s="197">
        <v>7</v>
      </c>
      <c r="K15" s="197">
        <v>8</v>
      </c>
      <c r="L15" s="197">
        <v>9</v>
      </c>
      <c r="M15" s="197">
        <v>10</v>
      </c>
      <c r="N15" s="197">
        <v>11</v>
      </c>
      <c r="O15" s="197">
        <v>12</v>
      </c>
      <c r="P15" s="197">
        <v>13</v>
      </c>
      <c r="Q15" s="197">
        <v>14</v>
      </c>
      <c r="R15" s="197">
        <v>15</v>
      </c>
      <c r="S15" s="197">
        <v>16</v>
      </c>
      <c r="T15" s="197">
        <v>17</v>
      </c>
      <c r="U15" s="197">
        <v>18</v>
      </c>
      <c r="V15" s="197">
        <v>19</v>
      </c>
      <c r="W15" s="197">
        <v>20</v>
      </c>
      <c r="X15" s="197">
        <v>21</v>
      </c>
      <c r="Y15" s="197">
        <v>22</v>
      </c>
      <c r="Z15" s="197">
        <v>23</v>
      </c>
      <c r="AA15" s="197">
        <v>24</v>
      </c>
      <c r="AB15" s="197">
        <v>25</v>
      </c>
      <c r="AC15" s="197">
        <v>26</v>
      </c>
      <c r="AD15" s="197">
        <v>27</v>
      </c>
      <c r="AE15" s="197">
        <v>28</v>
      </c>
      <c r="AF15" s="197">
        <v>29</v>
      </c>
      <c r="AG15" s="197">
        <v>30</v>
      </c>
      <c r="AH15" s="197">
        <v>31</v>
      </c>
      <c r="AI15" s="197">
        <v>32</v>
      </c>
      <c r="AJ15" s="197">
        <v>33</v>
      </c>
      <c r="AK15" s="197">
        <v>34</v>
      </c>
      <c r="AL15" s="197">
        <v>35</v>
      </c>
      <c r="AM15" s="197">
        <v>36</v>
      </c>
      <c r="AN15" s="197">
        <v>37</v>
      </c>
      <c r="AO15" s="197">
        <v>38</v>
      </c>
      <c r="AP15" s="197">
        <v>39</v>
      </c>
      <c r="AQ15" s="197">
        <v>40</v>
      </c>
      <c r="AR15" s="197">
        <v>41</v>
      </c>
      <c r="AS15" s="197">
        <v>42</v>
      </c>
      <c r="AT15" s="197">
        <v>43</v>
      </c>
      <c r="AU15" s="197">
        <v>44</v>
      </c>
      <c r="AV15" s="197">
        <v>45</v>
      </c>
      <c r="AW15" s="197">
        <v>46</v>
      </c>
      <c r="AX15" s="197">
        <v>47</v>
      </c>
      <c r="AY15" s="197">
        <v>48</v>
      </c>
      <c r="AZ15" s="197">
        <v>49</v>
      </c>
      <c r="BA15" s="197">
        <v>50</v>
      </c>
      <c r="BB15" s="197">
        <v>51</v>
      </c>
      <c r="BC15" s="197">
        <v>52</v>
      </c>
      <c r="BD15" s="197">
        <v>53</v>
      </c>
      <c r="BE15" s="197">
        <v>54</v>
      </c>
      <c r="BF15" s="197">
        <v>55</v>
      </c>
      <c r="BG15" s="197">
        <v>56</v>
      </c>
      <c r="BH15" s="197">
        <v>57</v>
      </c>
      <c r="BI15" s="197">
        <v>58</v>
      </c>
      <c r="BJ15" s="197">
        <v>59</v>
      </c>
      <c r="BK15" s="197">
        <v>60</v>
      </c>
      <c r="BL15" s="197">
        <v>61</v>
      </c>
      <c r="BM15" s="197">
        <v>62</v>
      </c>
      <c r="BN15" s="197">
        <v>63</v>
      </c>
      <c r="BO15" s="197">
        <v>64</v>
      </c>
      <c r="BP15" s="197">
        <v>65</v>
      </c>
      <c r="BQ15" s="197">
        <v>66</v>
      </c>
      <c r="BR15" s="197">
        <v>67</v>
      </c>
      <c r="BS15" s="197">
        <v>68</v>
      </c>
      <c r="BT15" s="197">
        <v>69</v>
      </c>
      <c r="BU15" s="197">
        <v>70</v>
      </c>
      <c r="BV15" s="197">
        <v>71</v>
      </c>
      <c r="BW15" s="197">
        <v>72</v>
      </c>
      <c r="BX15" s="197"/>
    </row>
    <row r="16" spans="1:76" s="85" customFormat="1" ht="13.5" customHeight="1">
      <c r="A16" s="197"/>
      <c r="B16" s="43" t="s">
        <v>65</v>
      </c>
      <c r="C16" s="86">
        <v>1</v>
      </c>
      <c r="D16" s="226">
        <f>DATE(YEAR(C8),MONTH(C8),DAY(C8))</f>
        <v>42917</v>
      </c>
      <c r="E16" s="226">
        <f>DATE(YEAR(D16),MONTH(D16)+$C$16,DAY(D16))</f>
        <v>42948</v>
      </c>
      <c r="F16" s="226">
        <f t="shared" ref="F16:AM16" si="0">DATE(YEAR(E16),MONTH(E16)+$C$16,DAY(E16))</f>
        <v>42979</v>
      </c>
      <c r="G16" s="226">
        <f t="shared" si="0"/>
        <v>43009</v>
      </c>
      <c r="H16" s="226">
        <f t="shared" si="0"/>
        <v>43040</v>
      </c>
      <c r="I16" s="226">
        <f t="shared" si="0"/>
        <v>43070</v>
      </c>
      <c r="J16" s="236">
        <f t="shared" si="0"/>
        <v>43101</v>
      </c>
      <c r="K16" s="236">
        <f t="shared" si="0"/>
        <v>43132</v>
      </c>
      <c r="L16" s="236">
        <f t="shared" si="0"/>
        <v>43160</v>
      </c>
      <c r="M16" s="236">
        <f t="shared" si="0"/>
        <v>43191</v>
      </c>
      <c r="N16" s="226">
        <f t="shared" si="0"/>
        <v>43221</v>
      </c>
      <c r="O16" s="226">
        <f t="shared" si="0"/>
        <v>43252</v>
      </c>
      <c r="P16" s="226">
        <f t="shared" si="0"/>
        <v>43282</v>
      </c>
      <c r="Q16" s="226">
        <f t="shared" si="0"/>
        <v>43313</v>
      </c>
      <c r="R16" s="226">
        <f t="shared" si="0"/>
        <v>43344</v>
      </c>
      <c r="S16" s="226">
        <f t="shared" si="0"/>
        <v>43374</v>
      </c>
      <c r="T16" s="226">
        <f t="shared" si="0"/>
        <v>43405</v>
      </c>
      <c r="U16" s="226">
        <f t="shared" si="0"/>
        <v>43435</v>
      </c>
      <c r="V16" s="226">
        <f t="shared" si="0"/>
        <v>43466</v>
      </c>
      <c r="W16" s="226">
        <f t="shared" si="0"/>
        <v>43497</v>
      </c>
      <c r="X16" s="226">
        <f t="shared" si="0"/>
        <v>43525</v>
      </c>
      <c r="Y16" s="226">
        <f t="shared" si="0"/>
        <v>43556</v>
      </c>
      <c r="Z16" s="226">
        <f t="shared" si="0"/>
        <v>43586</v>
      </c>
      <c r="AA16" s="226">
        <f t="shared" si="0"/>
        <v>43617</v>
      </c>
      <c r="AB16" s="226">
        <f t="shared" si="0"/>
        <v>43647</v>
      </c>
      <c r="AC16" s="226">
        <f t="shared" si="0"/>
        <v>43678</v>
      </c>
      <c r="AD16" s="226">
        <f t="shared" si="0"/>
        <v>43709</v>
      </c>
      <c r="AE16" s="226">
        <f t="shared" si="0"/>
        <v>43739</v>
      </c>
      <c r="AF16" s="226">
        <f t="shared" si="0"/>
        <v>43770</v>
      </c>
      <c r="AG16" s="226">
        <f t="shared" si="0"/>
        <v>43800</v>
      </c>
      <c r="AH16" s="226">
        <f t="shared" si="0"/>
        <v>43831</v>
      </c>
      <c r="AI16" s="226">
        <f t="shared" si="0"/>
        <v>43862</v>
      </c>
      <c r="AJ16" s="226">
        <f t="shared" si="0"/>
        <v>43891</v>
      </c>
      <c r="AK16" s="226">
        <f t="shared" si="0"/>
        <v>43922</v>
      </c>
      <c r="AL16" s="226">
        <f t="shared" si="0"/>
        <v>43952</v>
      </c>
      <c r="AM16" s="226">
        <f t="shared" si="0"/>
        <v>43983</v>
      </c>
      <c r="AN16" s="226">
        <f>IF($C$10&gt;0,(DATE(YEAR(AM16),MONTH(AM16)+$C$16,DAY(AM16))),"")</f>
        <v>44013</v>
      </c>
      <c r="AO16" s="226">
        <f>IF($C$10&gt;0,(DATE(YEAR(AN16),MONTH(AN16)+$C$16,DAY(AN16))),"")</f>
        <v>44044</v>
      </c>
      <c r="AP16" s="226">
        <f t="shared" ref="AP16:AV16" si="1">IF($C$10&gt;0,(DATE(YEAR(AO16),MONTH(AO16)+$C$16,DAY(AO16))),"")</f>
        <v>44075</v>
      </c>
      <c r="AQ16" s="226">
        <f t="shared" si="1"/>
        <v>44105</v>
      </c>
      <c r="AR16" s="226">
        <f t="shared" si="1"/>
        <v>44136</v>
      </c>
      <c r="AS16" s="226">
        <f t="shared" si="1"/>
        <v>44166</v>
      </c>
      <c r="AT16" s="226">
        <f t="shared" si="1"/>
        <v>44197</v>
      </c>
      <c r="AU16" s="226">
        <f t="shared" si="1"/>
        <v>44228</v>
      </c>
      <c r="AV16" s="226">
        <f t="shared" si="1"/>
        <v>44256</v>
      </c>
      <c r="AW16" s="226">
        <f>IF($C$10&gt;0,(DATE(YEAR(AV16),MONTH(AV16)+$C$16,DAY(AV16))),"")</f>
        <v>44287</v>
      </c>
      <c r="AX16" s="226">
        <f t="shared" ref="AX16:BW16" si="2">IF($C$10&gt;0,(DATE(YEAR(AW16),MONTH(AW16)+$C$16,DAY(AW16))),"")</f>
        <v>44317</v>
      </c>
      <c r="AY16" s="226">
        <f t="shared" si="2"/>
        <v>44348</v>
      </c>
      <c r="AZ16" s="226">
        <f t="shared" si="2"/>
        <v>44378</v>
      </c>
      <c r="BA16" s="226">
        <f t="shared" si="2"/>
        <v>44409</v>
      </c>
      <c r="BB16" s="226">
        <f t="shared" si="2"/>
        <v>44440</v>
      </c>
      <c r="BC16" s="226">
        <f t="shared" si="2"/>
        <v>44470</v>
      </c>
      <c r="BD16" s="226">
        <f t="shared" si="2"/>
        <v>44501</v>
      </c>
      <c r="BE16" s="226">
        <f t="shared" si="2"/>
        <v>44531</v>
      </c>
      <c r="BF16" s="226">
        <f t="shared" si="2"/>
        <v>44562</v>
      </c>
      <c r="BG16" s="226">
        <f t="shared" si="2"/>
        <v>44593</v>
      </c>
      <c r="BH16" s="226">
        <f t="shared" si="2"/>
        <v>44621</v>
      </c>
      <c r="BI16" s="226">
        <f t="shared" si="2"/>
        <v>44652</v>
      </c>
      <c r="BJ16" s="226">
        <f t="shared" si="2"/>
        <v>44682</v>
      </c>
      <c r="BK16" s="226">
        <f t="shared" si="2"/>
        <v>44713</v>
      </c>
      <c r="BL16" s="226">
        <f t="shared" si="2"/>
        <v>44743</v>
      </c>
      <c r="BM16" s="226">
        <f t="shared" si="2"/>
        <v>44774</v>
      </c>
      <c r="BN16" s="226">
        <f t="shared" si="2"/>
        <v>44805</v>
      </c>
      <c r="BO16" s="226">
        <f t="shared" si="2"/>
        <v>44835</v>
      </c>
      <c r="BP16" s="226">
        <f t="shared" si="2"/>
        <v>44866</v>
      </c>
      <c r="BQ16" s="226">
        <f t="shared" si="2"/>
        <v>44896</v>
      </c>
      <c r="BR16" s="226">
        <f t="shared" si="2"/>
        <v>44927</v>
      </c>
      <c r="BS16" s="226">
        <f t="shared" si="2"/>
        <v>44958</v>
      </c>
      <c r="BT16" s="226">
        <f t="shared" si="2"/>
        <v>44986</v>
      </c>
      <c r="BU16" s="226">
        <f t="shared" si="2"/>
        <v>45017</v>
      </c>
      <c r="BV16" s="226">
        <f t="shared" si="2"/>
        <v>45047</v>
      </c>
      <c r="BW16" s="226">
        <f t="shared" si="2"/>
        <v>45078</v>
      </c>
      <c r="BX16" s="244" t="s">
        <v>86</v>
      </c>
    </row>
    <row r="17" spans="2:76" s="93" customFormat="1" ht="37.5" customHeight="1">
      <c r="B17" s="45" t="s">
        <v>66</v>
      </c>
      <c r="C17" s="46" t="s">
        <v>67</v>
      </c>
      <c r="D17" s="227"/>
      <c r="E17" s="227"/>
      <c r="F17" s="227"/>
      <c r="G17" s="227"/>
      <c r="H17" s="227"/>
      <c r="I17" s="227"/>
      <c r="J17" s="237"/>
      <c r="K17" s="237"/>
      <c r="L17" s="237"/>
      <c r="M17" s="23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45"/>
    </row>
    <row r="18" spans="2:76" ht="51">
      <c r="B18" s="170" t="s">
        <v>87</v>
      </c>
      <c r="C18" s="116" t="s">
        <v>69</v>
      </c>
      <c r="D18" s="177"/>
      <c r="E18" s="178"/>
      <c r="F18" s="178"/>
      <c r="G18" s="178"/>
      <c r="H18" s="178"/>
      <c r="I18" s="178"/>
      <c r="J18" s="185"/>
      <c r="K18" s="185"/>
      <c r="L18" s="185"/>
      <c r="M18" s="185"/>
      <c r="N18" s="178"/>
      <c r="O18" s="178" t="s">
        <v>70</v>
      </c>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81"/>
      <c r="AN18" s="178"/>
      <c r="AO18" s="178"/>
      <c r="AP18" s="178"/>
      <c r="AQ18" s="178"/>
      <c r="AR18" s="178"/>
      <c r="AS18" s="181"/>
      <c r="AT18" s="178"/>
      <c r="AU18" s="178"/>
      <c r="AV18" s="178"/>
      <c r="AW18" s="178"/>
      <c r="AX18" s="178"/>
      <c r="AY18" s="181"/>
      <c r="AZ18" s="178"/>
      <c r="BA18" s="178"/>
      <c r="BB18" s="178"/>
      <c r="BC18" s="178"/>
      <c r="BD18" s="178"/>
      <c r="BE18" s="181"/>
      <c r="BF18" s="178"/>
      <c r="BG18" s="178"/>
      <c r="BH18" s="178"/>
      <c r="BI18" s="178"/>
      <c r="BJ18" s="178"/>
      <c r="BK18" s="181"/>
      <c r="BL18" s="178"/>
      <c r="BM18" s="178"/>
      <c r="BN18" s="178"/>
      <c r="BO18" s="178"/>
      <c r="BP18" s="178"/>
      <c r="BQ18" s="181"/>
      <c r="BR18" s="178"/>
      <c r="BS18" s="178"/>
      <c r="BT18" s="178"/>
      <c r="BU18" s="178"/>
      <c r="BV18" s="178"/>
      <c r="BW18" s="119"/>
      <c r="BX18" s="124">
        <f>COUNTIF(AN18:BW18,"X") + COUNTIF(D18:AM18,"X")</f>
        <v>1</v>
      </c>
    </row>
    <row r="19" spans="2:76" ht="38.25">
      <c r="B19" s="170" t="s">
        <v>88</v>
      </c>
      <c r="C19" s="116" t="s">
        <v>69</v>
      </c>
      <c r="D19" s="177"/>
      <c r="E19" s="178"/>
      <c r="F19" s="178"/>
      <c r="G19" s="178"/>
      <c r="H19" s="178"/>
      <c r="I19" s="178"/>
      <c r="J19" s="185"/>
      <c r="K19" s="185"/>
      <c r="L19" s="185"/>
      <c r="M19" s="185"/>
      <c r="N19" s="178"/>
      <c r="O19" s="178"/>
      <c r="P19" s="178"/>
      <c r="Q19" s="178"/>
      <c r="R19" s="178"/>
      <c r="S19" s="178"/>
      <c r="T19" s="178" t="s">
        <v>70</v>
      </c>
      <c r="U19" s="178"/>
      <c r="V19" s="178"/>
      <c r="W19" s="178"/>
      <c r="X19" s="178"/>
      <c r="Y19" s="178"/>
      <c r="Z19" s="178"/>
      <c r="AA19" s="178"/>
      <c r="AB19" s="178"/>
      <c r="AC19" s="178"/>
      <c r="AD19" s="178"/>
      <c r="AE19" s="178"/>
      <c r="AF19" s="178"/>
      <c r="AG19" s="178"/>
      <c r="AH19" s="178"/>
      <c r="AI19" s="178"/>
      <c r="AJ19" s="178"/>
      <c r="AK19" s="178"/>
      <c r="AL19" s="178"/>
      <c r="AM19" s="181"/>
      <c r="AN19" s="178"/>
      <c r="AO19" s="178"/>
      <c r="AP19" s="178"/>
      <c r="AQ19" s="178"/>
      <c r="AR19" s="178"/>
      <c r="AS19" s="181"/>
      <c r="AT19" s="178"/>
      <c r="AU19" s="178"/>
      <c r="AV19" s="178"/>
      <c r="AW19" s="178"/>
      <c r="AX19" s="178"/>
      <c r="AY19" s="181"/>
      <c r="AZ19" s="178"/>
      <c r="BA19" s="178"/>
      <c r="BB19" s="178"/>
      <c r="BC19" s="178"/>
      <c r="BD19" s="178"/>
      <c r="BE19" s="181"/>
      <c r="BF19" s="178"/>
      <c r="BG19" s="178"/>
      <c r="BH19" s="178"/>
      <c r="BI19" s="178"/>
      <c r="BJ19" s="178"/>
      <c r="BK19" s="181"/>
      <c r="BL19" s="178"/>
      <c r="BM19" s="178"/>
      <c r="BN19" s="178"/>
      <c r="BO19" s="178"/>
      <c r="BP19" s="178"/>
      <c r="BQ19" s="181"/>
      <c r="BR19" s="178"/>
      <c r="BS19" s="178"/>
      <c r="BT19" s="178"/>
      <c r="BU19" s="178"/>
      <c r="BV19" s="178"/>
      <c r="BW19" s="119"/>
      <c r="BX19" s="124">
        <f t="shared" ref="BX19:BX44" si="3">COUNTIF(AN19:BW19,"X") + COUNTIF(D19:AM19,"X")</f>
        <v>1</v>
      </c>
    </row>
    <row r="20" spans="2:76">
      <c r="B20" s="170" t="s">
        <v>89</v>
      </c>
      <c r="C20" s="116" t="s">
        <v>72</v>
      </c>
      <c r="D20" s="177"/>
      <c r="E20" s="178"/>
      <c r="F20" s="178"/>
      <c r="G20" s="178"/>
      <c r="H20" s="178"/>
      <c r="I20" s="178"/>
      <c r="J20" s="185"/>
      <c r="K20" s="185"/>
      <c r="L20" s="185"/>
      <c r="M20" s="185"/>
      <c r="N20" s="178"/>
      <c r="O20" s="178"/>
      <c r="P20" s="178"/>
      <c r="Q20" s="178"/>
      <c r="R20" s="178"/>
      <c r="S20" s="178"/>
      <c r="T20" s="178"/>
      <c r="U20" s="178"/>
      <c r="V20" s="178"/>
      <c r="W20" s="178"/>
      <c r="X20" s="178"/>
      <c r="Y20" s="178"/>
      <c r="Z20" s="178" t="s">
        <v>70</v>
      </c>
      <c r="AA20" s="178"/>
      <c r="AB20" s="178"/>
      <c r="AC20" s="178"/>
      <c r="AD20" s="178"/>
      <c r="AE20" s="178"/>
      <c r="AF20" s="178"/>
      <c r="AG20" s="178"/>
      <c r="AH20" s="178"/>
      <c r="AI20" s="178"/>
      <c r="AJ20" s="178"/>
      <c r="AK20" s="178"/>
      <c r="AL20" s="178"/>
      <c r="AM20" s="181"/>
      <c r="AN20" s="178"/>
      <c r="AO20" s="178"/>
      <c r="AP20" s="178"/>
      <c r="AQ20" s="178"/>
      <c r="AR20" s="178"/>
      <c r="AS20" s="181"/>
      <c r="AT20" s="178"/>
      <c r="AU20" s="178"/>
      <c r="AV20" s="178"/>
      <c r="AW20" s="178"/>
      <c r="AX20" s="178"/>
      <c r="AY20" s="181"/>
      <c r="AZ20" s="178"/>
      <c r="BA20" s="178"/>
      <c r="BB20" s="178"/>
      <c r="BC20" s="178"/>
      <c r="BD20" s="178"/>
      <c r="BE20" s="181"/>
      <c r="BF20" s="178"/>
      <c r="BG20" s="178"/>
      <c r="BH20" s="178"/>
      <c r="BI20" s="178"/>
      <c r="BJ20" s="178"/>
      <c r="BK20" s="181"/>
      <c r="BL20" s="178"/>
      <c r="BM20" s="178"/>
      <c r="BN20" s="178"/>
      <c r="BO20" s="178"/>
      <c r="BP20" s="178"/>
      <c r="BQ20" s="181"/>
      <c r="BR20" s="178"/>
      <c r="BS20" s="178"/>
      <c r="BT20" s="178"/>
      <c r="BU20" s="178"/>
      <c r="BV20" s="178"/>
      <c r="BW20" s="119"/>
      <c r="BX20" s="124">
        <f t="shared" si="3"/>
        <v>1</v>
      </c>
    </row>
    <row r="21" spans="2:76" ht="51">
      <c r="B21" s="170" t="s">
        <v>90</v>
      </c>
      <c r="C21" s="116" t="s">
        <v>74</v>
      </c>
      <c r="D21" s="177"/>
      <c r="E21" s="178"/>
      <c r="F21" s="178"/>
      <c r="G21" s="178"/>
      <c r="H21" s="178"/>
      <c r="I21" s="178"/>
      <c r="J21" s="185"/>
      <c r="K21" s="185"/>
      <c r="L21" s="185"/>
      <c r="M21" s="185"/>
      <c r="N21" s="178"/>
      <c r="O21" s="178"/>
      <c r="P21" s="178"/>
      <c r="Q21" s="178"/>
      <c r="R21" s="178"/>
      <c r="S21" s="178"/>
      <c r="T21" s="178"/>
      <c r="U21" s="178" t="s">
        <v>70</v>
      </c>
      <c r="V21" s="178"/>
      <c r="W21" s="178"/>
      <c r="X21" s="178"/>
      <c r="Y21" s="178"/>
      <c r="Z21" s="178"/>
      <c r="AA21" s="178"/>
      <c r="AB21" s="178"/>
      <c r="AC21" s="178"/>
      <c r="AD21" s="178"/>
      <c r="AE21" s="178"/>
      <c r="AF21" s="178"/>
      <c r="AG21" s="178"/>
      <c r="AH21" s="178"/>
      <c r="AI21" s="178"/>
      <c r="AJ21" s="178"/>
      <c r="AK21" s="178"/>
      <c r="AL21" s="178"/>
      <c r="AM21" s="181"/>
      <c r="AN21" s="178"/>
      <c r="AO21" s="178"/>
      <c r="AP21" s="178"/>
      <c r="AQ21" s="178"/>
      <c r="AR21" s="178"/>
      <c r="AS21" s="181"/>
      <c r="AT21" s="178"/>
      <c r="AU21" s="178"/>
      <c r="AV21" s="178"/>
      <c r="AW21" s="178"/>
      <c r="AX21" s="178"/>
      <c r="AY21" s="181"/>
      <c r="AZ21" s="178"/>
      <c r="BA21" s="178"/>
      <c r="BB21" s="178"/>
      <c r="BC21" s="178"/>
      <c r="BD21" s="178"/>
      <c r="BE21" s="181"/>
      <c r="BF21" s="178"/>
      <c r="BG21" s="178"/>
      <c r="BH21" s="178"/>
      <c r="BI21" s="178"/>
      <c r="BJ21" s="178"/>
      <c r="BK21" s="181"/>
      <c r="BL21" s="178"/>
      <c r="BM21" s="178"/>
      <c r="BN21" s="178"/>
      <c r="BO21" s="178"/>
      <c r="BP21" s="178"/>
      <c r="BQ21" s="181"/>
      <c r="BR21" s="178"/>
      <c r="BS21" s="178"/>
      <c r="BT21" s="178"/>
      <c r="BU21" s="178"/>
      <c r="BV21" s="178"/>
      <c r="BW21" s="119"/>
      <c r="BX21" s="124">
        <f t="shared" si="3"/>
        <v>1</v>
      </c>
    </row>
    <row r="22" spans="2:76" ht="51">
      <c r="B22" s="31" t="s">
        <v>91</v>
      </c>
      <c r="C22" s="32" t="s">
        <v>74</v>
      </c>
      <c r="D22" s="177"/>
      <c r="E22" s="178"/>
      <c r="F22" s="178"/>
      <c r="G22" s="178"/>
      <c r="H22" s="178"/>
      <c r="I22" s="178"/>
      <c r="J22" s="185"/>
      <c r="K22" s="185"/>
      <c r="L22" s="185"/>
      <c r="M22" s="185"/>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81"/>
      <c r="AN22" s="178"/>
      <c r="AO22" s="178"/>
      <c r="AP22" s="178"/>
      <c r="AQ22" s="178"/>
      <c r="AR22" s="178" t="s">
        <v>70</v>
      </c>
      <c r="AS22" s="181"/>
      <c r="AT22" s="178"/>
      <c r="AU22" s="178"/>
      <c r="AV22" s="178"/>
      <c r="AW22" s="178"/>
      <c r="AX22" s="178"/>
      <c r="AY22" s="181"/>
      <c r="AZ22" s="178"/>
      <c r="BA22" s="178"/>
      <c r="BB22" s="178"/>
      <c r="BC22" s="178"/>
      <c r="BD22" s="178"/>
      <c r="BE22" s="181"/>
      <c r="BF22" s="178"/>
      <c r="BG22" s="178"/>
      <c r="BH22" s="178"/>
      <c r="BI22" s="178"/>
      <c r="BJ22" s="178"/>
      <c r="BK22" s="181"/>
      <c r="BL22" s="178"/>
      <c r="BM22" s="178"/>
      <c r="BN22" s="178"/>
      <c r="BO22" s="178"/>
      <c r="BP22" s="178"/>
      <c r="BQ22" s="181"/>
      <c r="BR22" s="178"/>
      <c r="BS22" s="178"/>
      <c r="BT22" s="178"/>
      <c r="BU22" s="178"/>
      <c r="BV22" s="178"/>
      <c r="BW22" s="119"/>
      <c r="BX22" s="124">
        <f t="shared" si="3"/>
        <v>1</v>
      </c>
    </row>
    <row r="23" spans="2:76" ht="38.25">
      <c r="B23" s="31" t="s">
        <v>92</v>
      </c>
      <c r="C23" s="32" t="s">
        <v>93</v>
      </c>
      <c r="D23" s="177"/>
      <c r="E23" s="178"/>
      <c r="F23" s="178"/>
      <c r="G23" s="178"/>
      <c r="H23" s="178"/>
      <c r="I23" s="178"/>
      <c r="J23" s="185"/>
      <c r="K23" s="185"/>
      <c r="L23" s="185"/>
      <c r="M23" s="185"/>
      <c r="N23" s="178"/>
      <c r="O23" s="178"/>
      <c r="P23" s="178"/>
      <c r="Q23" s="178"/>
      <c r="R23" s="178"/>
      <c r="S23" s="178" t="s">
        <v>70</v>
      </c>
      <c r="T23" s="178"/>
      <c r="U23" s="178"/>
      <c r="V23" s="178"/>
      <c r="W23" s="178"/>
      <c r="X23" s="178"/>
      <c r="Y23" s="178"/>
      <c r="Z23" s="178"/>
      <c r="AA23" s="178"/>
      <c r="AB23" s="178"/>
      <c r="AC23" s="178"/>
      <c r="AD23" s="178"/>
      <c r="AE23" s="178"/>
      <c r="AF23" s="178"/>
      <c r="AG23" s="178"/>
      <c r="AH23" s="178"/>
      <c r="AI23" s="178"/>
      <c r="AJ23" s="178"/>
      <c r="AK23" s="178"/>
      <c r="AL23" s="178"/>
      <c r="AM23" s="181"/>
      <c r="AN23" s="178"/>
      <c r="AO23" s="178"/>
      <c r="AP23" s="178"/>
      <c r="AQ23" s="178"/>
      <c r="AR23" s="178"/>
      <c r="AS23" s="181"/>
      <c r="AT23" s="178"/>
      <c r="AU23" s="178"/>
      <c r="AV23" s="178"/>
      <c r="AW23" s="178"/>
      <c r="AX23" s="178"/>
      <c r="AY23" s="181"/>
      <c r="AZ23" s="178"/>
      <c r="BA23" s="178"/>
      <c r="BB23" s="178"/>
      <c r="BC23" s="178"/>
      <c r="BD23" s="178"/>
      <c r="BE23" s="181"/>
      <c r="BF23" s="178"/>
      <c r="BG23" s="178"/>
      <c r="BH23" s="178"/>
      <c r="BI23" s="178"/>
      <c r="BJ23" s="178"/>
      <c r="BK23" s="181"/>
      <c r="BL23" s="178"/>
      <c r="BM23" s="178"/>
      <c r="BN23" s="178"/>
      <c r="BO23" s="178"/>
      <c r="BP23" s="178"/>
      <c r="BQ23" s="181"/>
      <c r="BR23" s="178"/>
      <c r="BS23" s="178"/>
      <c r="BT23" s="178"/>
      <c r="BU23" s="178"/>
      <c r="BV23" s="178"/>
      <c r="BW23" s="119"/>
      <c r="BX23" s="124">
        <f t="shared" si="3"/>
        <v>1</v>
      </c>
    </row>
    <row r="24" spans="2:76" ht="25.5">
      <c r="B24" s="31" t="s">
        <v>94</v>
      </c>
      <c r="C24" s="32" t="s">
        <v>95</v>
      </c>
      <c r="D24" s="177"/>
      <c r="E24" s="178"/>
      <c r="F24" s="178"/>
      <c r="G24" s="178"/>
      <c r="H24" s="178"/>
      <c r="I24" s="178"/>
      <c r="J24" s="185"/>
      <c r="K24" s="185"/>
      <c r="L24" s="185"/>
      <c r="M24" s="185"/>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t="s">
        <v>70</v>
      </c>
      <c r="AK24" s="178"/>
      <c r="AL24" s="178"/>
      <c r="AM24" s="181"/>
      <c r="AN24" s="178"/>
      <c r="AO24" s="178"/>
      <c r="AP24" s="178"/>
      <c r="AQ24" s="178"/>
      <c r="AR24" s="178"/>
      <c r="AS24" s="181"/>
      <c r="AT24" s="178"/>
      <c r="AU24" s="178"/>
      <c r="AV24" s="178"/>
      <c r="AW24" s="178"/>
      <c r="AX24" s="178"/>
      <c r="AY24" s="181"/>
      <c r="AZ24" s="178"/>
      <c r="BA24" s="178"/>
      <c r="BB24" s="178"/>
      <c r="BC24" s="178"/>
      <c r="BD24" s="178"/>
      <c r="BE24" s="181"/>
      <c r="BF24" s="178"/>
      <c r="BG24" s="178"/>
      <c r="BH24" s="178"/>
      <c r="BI24" s="178"/>
      <c r="BJ24" s="178"/>
      <c r="BK24" s="181"/>
      <c r="BL24" s="178"/>
      <c r="BM24" s="178"/>
      <c r="BN24" s="178"/>
      <c r="BO24" s="178"/>
      <c r="BP24" s="178"/>
      <c r="BQ24" s="181"/>
      <c r="BR24" s="178"/>
      <c r="BS24" s="178"/>
      <c r="BT24" s="178"/>
      <c r="BU24" s="178"/>
      <c r="BV24" s="178"/>
      <c r="BW24" s="119"/>
      <c r="BX24" s="124">
        <f t="shared" si="3"/>
        <v>1</v>
      </c>
    </row>
    <row r="25" spans="2:76" ht="25.5">
      <c r="B25" s="31" t="s">
        <v>96</v>
      </c>
      <c r="C25" s="32" t="s">
        <v>97</v>
      </c>
      <c r="D25" s="177"/>
      <c r="E25" s="178"/>
      <c r="F25" s="178"/>
      <c r="G25" s="178"/>
      <c r="H25" s="178"/>
      <c r="I25" s="178"/>
      <c r="J25" s="185"/>
      <c r="K25" s="185"/>
      <c r="L25" s="185"/>
      <c r="M25" s="185"/>
      <c r="N25" s="178"/>
      <c r="O25" s="178"/>
      <c r="P25" s="178"/>
      <c r="Q25" s="178"/>
      <c r="R25" s="178"/>
      <c r="S25" s="178"/>
      <c r="T25" s="178"/>
      <c r="U25" s="178"/>
      <c r="V25" s="178"/>
      <c r="W25" s="178"/>
      <c r="X25" s="178" t="s">
        <v>70</v>
      </c>
      <c r="Y25" s="178"/>
      <c r="Z25" s="178"/>
      <c r="AA25" s="178"/>
      <c r="AB25" s="178"/>
      <c r="AC25" s="178"/>
      <c r="AD25" s="178"/>
      <c r="AE25" s="178"/>
      <c r="AF25" s="178"/>
      <c r="AG25" s="178"/>
      <c r="AH25" s="178"/>
      <c r="AI25" s="178"/>
      <c r="AJ25" s="178"/>
      <c r="AK25" s="178"/>
      <c r="AL25" s="178"/>
      <c r="AM25" s="181"/>
      <c r="AN25" s="178"/>
      <c r="AO25" s="178"/>
      <c r="AP25" s="178"/>
      <c r="AQ25" s="178"/>
      <c r="AR25" s="178"/>
      <c r="AS25" s="181"/>
      <c r="AT25" s="178"/>
      <c r="AU25" s="178"/>
      <c r="AV25" s="178"/>
      <c r="AW25" s="178"/>
      <c r="AX25" s="178"/>
      <c r="AY25" s="181"/>
      <c r="AZ25" s="178"/>
      <c r="BA25" s="178"/>
      <c r="BB25" s="178"/>
      <c r="BC25" s="178"/>
      <c r="BD25" s="178"/>
      <c r="BE25" s="181"/>
      <c r="BF25" s="178"/>
      <c r="BG25" s="178"/>
      <c r="BH25" s="178"/>
      <c r="BI25" s="178"/>
      <c r="BJ25" s="178"/>
      <c r="BK25" s="181"/>
      <c r="BL25" s="178"/>
      <c r="BM25" s="178"/>
      <c r="BN25" s="178"/>
      <c r="BO25" s="178"/>
      <c r="BP25" s="178"/>
      <c r="BQ25" s="181"/>
      <c r="BR25" s="178"/>
      <c r="BS25" s="178"/>
      <c r="BT25" s="178"/>
      <c r="BU25" s="178"/>
      <c r="BV25" s="178"/>
      <c r="BW25" s="119"/>
      <c r="BX25" s="124">
        <f t="shared" si="3"/>
        <v>1</v>
      </c>
    </row>
    <row r="26" spans="2:76" ht="38.25">
      <c r="B26" s="31" t="s">
        <v>98</v>
      </c>
      <c r="C26" s="32" t="s">
        <v>97</v>
      </c>
      <c r="D26" s="177"/>
      <c r="E26" s="178"/>
      <c r="F26" s="178"/>
      <c r="G26" s="178"/>
      <c r="H26" s="178"/>
      <c r="I26" s="178"/>
      <c r="J26" s="185"/>
      <c r="K26" s="185"/>
      <c r="L26" s="185"/>
      <c r="M26" s="185"/>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t="s">
        <v>70</v>
      </c>
      <c r="AK26" s="178"/>
      <c r="AL26" s="178"/>
      <c r="AM26" s="181"/>
      <c r="AN26" s="178"/>
      <c r="AO26" s="178"/>
      <c r="AP26" s="178"/>
      <c r="AQ26" s="178"/>
      <c r="AR26" s="178"/>
      <c r="AS26" s="181"/>
      <c r="AT26" s="178"/>
      <c r="AU26" s="178"/>
      <c r="AV26" s="178"/>
      <c r="AW26" s="178"/>
      <c r="AX26" s="178"/>
      <c r="AY26" s="181"/>
      <c r="AZ26" s="178"/>
      <c r="BA26" s="178"/>
      <c r="BB26" s="178"/>
      <c r="BC26" s="178"/>
      <c r="BD26" s="178"/>
      <c r="BE26" s="181"/>
      <c r="BF26" s="178"/>
      <c r="BG26" s="178"/>
      <c r="BH26" s="178"/>
      <c r="BI26" s="178"/>
      <c r="BJ26" s="178"/>
      <c r="BK26" s="181"/>
      <c r="BL26" s="178"/>
      <c r="BM26" s="178"/>
      <c r="BN26" s="178"/>
      <c r="BO26" s="178"/>
      <c r="BP26" s="178"/>
      <c r="BQ26" s="181"/>
      <c r="BR26" s="178"/>
      <c r="BS26" s="178"/>
      <c r="BT26" s="178"/>
      <c r="BU26" s="178"/>
      <c r="BV26" s="178"/>
      <c r="BW26" s="119"/>
      <c r="BX26" s="124">
        <f t="shared" si="3"/>
        <v>1</v>
      </c>
    </row>
    <row r="27" spans="2:76" ht="38.25">
      <c r="B27" s="31" t="s">
        <v>99</v>
      </c>
      <c r="C27" s="32" t="s">
        <v>100</v>
      </c>
      <c r="D27" s="177"/>
      <c r="E27" s="178"/>
      <c r="F27" s="178"/>
      <c r="G27" s="178"/>
      <c r="H27" s="178"/>
      <c r="I27" s="178"/>
      <c r="J27" s="185"/>
      <c r="K27" s="185"/>
      <c r="L27" s="185"/>
      <c r="M27" s="185"/>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81"/>
      <c r="AN27" s="178"/>
      <c r="AO27" s="178"/>
      <c r="AP27" s="178"/>
      <c r="AQ27" s="178" t="s">
        <v>70</v>
      </c>
      <c r="AR27" s="178"/>
      <c r="AS27" s="181"/>
      <c r="AT27" s="178"/>
      <c r="AU27" s="178"/>
      <c r="AV27" s="178"/>
      <c r="AW27" s="178"/>
      <c r="AX27" s="178"/>
      <c r="AY27" s="181"/>
      <c r="AZ27" s="178"/>
      <c r="BA27" s="178"/>
      <c r="BB27" s="178"/>
      <c r="BC27" s="178"/>
      <c r="BD27" s="178"/>
      <c r="BE27" s="181"/>
      <c r="BF27" s="178"/>
      <c r="BG27" s="178"/>
      <c r="BH27" s="178"/>
      <c r="BI27" s="178"/>
      <c r="BJ27" s="178"/>
      <c r="BK27" s="181"/>
      <c r="BL27" s="178"/>
      <c r="BM27" s="178"/>
      <c r="BN27" s="178"/>
      <c r="BO27" s="178"/>
      <c r="BP27" s="178"/>
      <c r="BQ27" s="181"/>
      <c r="BR27" s="178"/>
      <c r="BS27" s="178"/>
      <c r="BT27" s="178"/>
      <c r="BU27" s="178"/>
      <c r="BV27" s="178"/>
      <c r="BW27" s="119"/>
      <c r="BX27" s="124">
        <f t="shared" si="3"/>
        <v>1</v>
      </c>
    </row>
    <row r="28" spans="2:76" ht="38.25">
      <c r="B28" s="31" t="s">
        <v>101</v>
      </c>
      <c r="C28" s="32" t="s">
        <v>102</v>
      </c>
      <c r="D28" s="177"/>
      <c r="E28" s="178"/>
      <c r="F28" s="178"/>
      <c r="G28" s="178"/>
      <c r="H28" s="178"/>
      <c r="I28" s="178"/>
      <c r="J28" s="185"/>
      <c r="K28" s="185"/>
      <c r="L28" s="185"/>
      <c r="M28" s="185"/>
      <c r="N28" s="178"/>
      <c r="O28" s="178"/>
      <c r="P28" s="178"/>
      <c r="Q28" s="178"/>
      <c r="R28" s="178"/>
      <c r="S28" s="178"/>
      <c r="T28" s="178" t="s">
        <v>70</v>
      </c>
      <c r="U28" s="178"/>
      <c r="V28" s="178"/>
      <c r="W28" s="178"/>
      <c r="X28" s="178"/>
      <c r="Y28" s="178"/>
      <c r="Z28" s="178"/>
      <c r="AA28" s="178"/>
      <c r="AB28" s="178"/>
      <c r="AC28" s="178"/>
      <c r="AD28" s="178"/>
      <c r="AE28" s="178"/>
      <c r="AF28" s="178"/>
      <c r="AG28" s="178"/>
      <c r="AH28" s="178"/>
      <c r="AI28" s="178"/>
      <c r="AJ28" s="178"/>
      <c r="AK28" s="178"/>
      <c r="AL28" s="178"/>
      <c r="AM28" s="181"/>
      <c r="AN28" s="178"/>
      <c r="AO28" s="178"/>
      <c r="AP28" s="178"/>
      <c r="AQ28" s="178"/>
      <c r="AR28" s="178"/>
      <c r="AS28" s="181"/>
      <c r="AT28" s="178"/>
      <c r="AU28" s="178"/>
      <c r="AV28" s="178"/>
      <c r="AW28" s="178"/>
      <c r="AX28" s="178"/>
      <c r="AY28" s="181"/>
      <c r="AZ28" s="178"/>
      <c r="BA28" s="178"/>
      <c r="BB28" s="178"/>
      <c r="BC28" s="178"/>
      <c r="BD28" s="178"/>
      <c r="BE28" s="181"/>
      <c r="BF28" s="178"/>
      <c r="BG28" s="178"/>
      <c r="BH28" s="178"/>
      <c r="BI28" s="178"/>
      <c r="BJ28" s="178"/>
      <c r="BK28" s="181"/>
      <c r="BL28" s="178"/>
      <c r="BM28" s="178"/>
      <c r="BN28" s="178"/>
      <c r="BO28" s="178"/>
      <c r="BP28" s="178"/>
      <c r="BQ28" s="181"/>
      <c r="BR28" s="178"/>
      <c r="BS28" s="178"/>
      <c r="BT28" s="178"/>
      <c r="BU28" s="178"/>
      <c r="BV28" s="178"/>
      <c r="BW28" s="119"/>
      <c r="BX28" s="124">
        <f t="shared" si="3"/>
        <v>1</v>
      </c>
    </row>
    <row r="29" spans="2:76" ht="25.5">
      <c r="B29" s="170" t="s">
        <v>103</v>
      </c>
      <c r="C29" s="116" t="s">
        <v>104</v>
      </c>
      <c r="D29" s="127"/>
      <c r="E29" s="179"/>
      <c r="F29" s="179"/>
      <c r="G29" s="179"/>
      <c r="H29" s="179"/>
      <c r="I29" s="179"/>
      <c r="J29" s="188"/>
      <c r="K29" s="188"/>
      <c r="L29" s="188"/>
      <c r="M29" s="188"/>
      <c r="N29" s="179"/>
      <c r="O29" s="179"/>
      <c r="P29" s="179"/>
      <c r="Q29" s="178"/>
      <c r="R29" s="178"/>
      <c r="S29" s="178"/>
      <c r="T29" s="178"/>
      <c r="U29" s="178"/>
      <c r="V29" s="178"/>
      <c r="W29" s="178"/>
      <c r="X29" s="178"/>
      <c r="Y29" s="178"/>
      <c r="Z29" s="178"/>
      <c r="AA29" s="178"/>
      <c r="AB29" s="178"/>
      <c r="AC29" s="178"/>
      <c r="AD29" s="178" t="s">
        <v>70</v>
      </c>
      <c r="AE29" s="178"/>
      <c r="AF29" s="178"/>
      <c r="AG29" s="178"/>
      <c r="AH29" s="178"/>
      <c r="AI29" s="178"/>
      <c r="AJ29" s="178"/>
      <c r="AK29" s="178"/>
      <c r="AL29" s="178"/>
      <c r="AM29" s="181"/>
      <c r="AN29" s="178"/>
      <c r="AO29" s="178"/>
      <c r="AP29" s="178"/>
      <c r="AQ29" s="178"/>
      <c r="AR29" s="178"/>
      <c r="AS29" s="181"/>
      <c r="AT29" s="178"/>
      <c r="AU29" s="178"/>
      <c r="AV29" s="178"/>
      <c r="AW29" s="178"/>
      <c r="AX29" s="178"/>
      <c r="AY29" s="181"/>
      <c r="AZ29" s="178"/>
      <c r="BA29" s="178"/>
      <c r="BB29" s="178"/>
      <c r="BC29" s="178"/>
      <c r="BD29" s="178"/>
      <c r="BE29" s="181"/>
      <c r="BF29" s="178"/>
      <c r="BG29" s="178"/>
      <c r="BH29" s="178"/>
      <c r="BI29" s="178"/>
      <c r="BJ29" s="178"/>
      <c r="BK29" s="181"/>
      <c r="BL29" s="178"/>
      <c r="BM29" s="178"/>
      <c r="BN29" s="178"/>
      <c r="BO29" s="178"/>
      <c r="BP29" s="178"/>
      <c r="BQ29" s="181"/>
      <c r="BR29" s="178"/>
      <c r="BS29" s="178"/>
      <c r="BT29" s="178"/>
      <c r="BU29" s="178"/>
      <c r="BV29" s="178"/>
      <c r="BW29" s="119"/>
      <c r="BX29" s="124">
        <f t="shared" si="3"/>
        <v>1</v>
      </c>
    </row>
    <row r="30" spans="2:76">
      <c r="B30" s="170"/>
      <c r="C30" s="116"/>
      <c r="D30" s="177"/>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81"/>
      <c r="AN30" s="178"/>
      <c r="AO30" s="178"/>
      <c r="AP30" s="178"/>
      <c r="AQ30" s="178"/>
      <c r="AR30" s="178"/>
      <c r="AS30" s="181"/>
      <c r="AT30" s="178"/>
      <c r="AU30" s="178"/>
      <c r="AV30" s="178"/>
      <c r="AW30" s="178"/>
      <c r="AX30" s="178"/>
      <c r="AY30" s="181"/>
      <c r="AZ30" s="178"/>
      <c r="BA30" s="178"/>
      <c r="BB30" s="178"/>
      <c r="BC30" s="178"/>
      <c r="BD30" s="178"/>
      <c r="BE30" s="181"/>
      <c r="BF30" s="178"/>
      <c r="BG30" s="178"/>
      <c r="BH30" s="178"/>
      <c r="BI30" s="178"/>
      <c r="BJ30" s="178"/>
      <c r="BK30" s="181"/>
      <c r="BL30" s="178"/>
      <c r="BM30" s="178"/>
      <c r="BN30" s="178"/>
      <c r="BO30" s="178"/>
      <c r="BP30" s="178"/>
      <c r="BQ30" s="181"/>
      <c r="BR30" s="178"/>
      <c r="BS30" s="178"/>
      <c r="BT30" s="178"/>
      <c r="BU30" s="178"/>
      <c r="BV30" s="178"/>
      <c r="BW30" s="119"/>
      <c r="BX30" s="124">
        <f t="shared" si="3"/>
        <v>0</v>
      </c>
    </row>
    <row r="31" spans="2:76">
      <c r="B31" s="170"/>
      <c r="C31" s="116"/>
      <c r="D31" s="177"/>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81"/>
      <c r="AN31" s="178"/>
      <c r="AO31" s="178"/>
      <c r="AP31" s="178"/>
      <c r="AQ31" s="178"/>
      <c r="AR31" s="178"/>
      <c r="AS31" s="181"/>
      <c r="AT31" s="178"/>
      <c r="AU31" s="178"/>
      <c r="AV31" s="178"/>
      <c r="AW31" s="178"/>
      <c r="AX31" s="178"/>
      <c r="AY31" s="181"/>
      <c r="AZ31" s="178"/>
      <c r="BA31" s="178"/>
      <c r="BB31" s="178"/>
      <c r="BC31" s="178"/>
      <c r="BD31" s="178"/>
      <c r="BE31" s="181"/>
      <c r="BF31" s="178"/>
      <c r="BG31" s="178"/>
      <c r="BH31" s="178"/>
      <c r="BI31" s="178"/>
      <c r="BJ31" s="178"/>
      <c r="BK31" s="181"/>
      <c r="BL31" s="178"/>
      <c r="BM31" s="178"/>
      <c r="BN31" s="178"/>
      <c r="BO31" s="178"/>
      <c r="BP31" s="178"/>
      <c r="BQ31" s="181"/>
      <c r="BR31" s="178"/>
      <c r="BS31" s="178"/>
      <c r="BT31" s="178"/>
      <c r="BU31" s="178"/>
      <c r="BV31" s="178"/>
      <c r="BW31" s="119"/>
      <c r="BX31" s="124">
        <f t="shared" si="3"/>
        <v>0</v>
      </c>
    </row>
    <row r="32" spans="2:76">
      <c r="B32" s="170"/>
      <c r="C32" s="116"/>
      <c r="D32" s="177"/>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81"/>
      <c r="AN32" s="178"/>
      <c r="AO32" s="178"/>
      <c r="AP32" s="178"/>
      <c r="AQ32" s="178"/>
      <c r="AR32" s="178"/>
      <c r="AS32" s="181"/>
      <c r="AT32" s="178"/>
      <c r="AU32" s="178"/>
      <c r="AV32" s="178"/>
      <c r="AW32" s="178"/>
      <c r="AX32" s="178"/>
      <c r="AY32" s="181"/>
      <c r="AZ32" s="178"/>
      <c r="BA32" s="178"/>
      <c r="BB32" s="178"/>
      <c r="BC32" s="178"/>
      <c r="BD32" s="178"/>
      <c r="BE32" s="181"/>
      <c r="BF32" s="178"/>
      <c r="BG32" s="178"/>
      <c r="BH32" s="178"/>
      <c r="BI32" s="178"/>
      <c r="BJ32" s="178"/>
      <c r="BK32" s="181"/>
      <c r="BL32" s="178"/>
      <c r="BM32" s="178"/>
      <c r="BN32" s="178"/>
      <c r="BO32" s="178"/>
      <c r="BP32" s="178"/>
      <c r="BQ32" s="181"/>
      <c r="BR32" s="178"/>
      <c r="BS32" s="178"/>
      <c r="BT32" s="178"/>
      <c r="BU32" s="178"/>
      <c r="BV32" s="178"/>
      <c r="BW32" s="119"/>
      <c r="BX32" s="124">
        <f t="shared" si="3"/>
        <v>0</v>
      </c>
    </row>
    <row r="33" spans="2:76">
      <c r="B33" s="31"/>
      <c r="C33" s="116"/>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81"/>
      <c r="AN33" s="178"/>
      <c r="AO33" s="178"/>
      <c r="AP33" s="178"/>
      <c r="AQ33" s="178"/>
      <c r="AR33" s="178"/>
      <c r="AS33" s="181"/>
      <c r="AT33" s="178"/>
      <c r="AU33" s="178"/>
      <c r="AV33" s="178"/>
      <c r="AW33" s="178"/>
      <c r="AX33" s="178"/>
      <c r="AY33" s="181"/>
      <c r="AZ33" s="178"/>
      <c r="BA33" s="178"/>
      <c r="BB33" s="178"/>
      <c r="BC33" s="178"/>
      <c r="BD33" s="178"/>
      <c r="BE33" s="181"/>
      <c r="BF33" s="178"/>
      <c r="BG33" s="178"/>
      <c r="BH33" s="178"/>
      <c r="BI33" s="178"/>
      <c r="BJ33" s="178"/>
      <c r="BK33" s="181"/>
      <c r="BL33" s="178"/>
      <c r="BM33" s="178"/>
      <c r="BN33" s="178"/>
      <c r="BO33" s="178"/>
      <c r="BP33" s="178"/>
      <c r="BQ33" s="181"/>
      <c r="BR33" s="178"/>
      <c r="BS33" s="178"/>
      <c r="BT33" s="178"/>
      <c r="BU33" s="178"/>
      <c r="BV33" s="178"/>
      <c r="BW33" s="119"/>
      <c r="BX33" s="124">
        <f t="shared" si="3"/>
        <v>0</v>
      </c>
    </row>
    <row r="34" spans="2:76">
      <c r="B34" s="31"/>
      <c r="C34" s="116"/>
      <c r="D34" s="177"/>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81"/>
      <c r="AN34" s="178"/>
      <c r="AO34" s="178"/>
      <c r="AP34" s="178"/>
      <c r="AQ34" s="178"/>
      <c r="AR34" s="178"/>
      <c r="AS34" s="181"/>
      <c r="AT34" s="178"/>
      <c r="AU34" s="178"/>
      <c r="AV34" s="178"/>
      <c r="AW34" s="178"/>
      <c r="AX34" s="178"/>
      <c r="AY34" s="181"/>
      <c r="AZ34" s="178"/>
      <c r="BA34" s="178"/>
      <c r="BB34" s="178"/>
      <c r="BC34" s="178"/>
      <c r="BD34" s="178"/>
      <c r="BE34" s="181"/>
      <c r="BF34" s="178"/>
      <c r="BG34" s="178"/>
      <c r="BH34" s="178"/>
      <c r="BI34" s="178"/>
      <c r="BJ34" s="178"/>
      <c r="BK34" s="181"/>
      <c r="BL34" s="178"/>
      <c r="BM34" s="178"/>
      <c r="BN34" s="178"/>
      <c r="BO34" s="178"/>
      <c r="BP34" s="178"/>
      <c r="BQ34" s="181"/>
      <c r="BR34" s="178"/>
      <c r="BS34" s="178"/>
      <c r="BT34" s="178"/>
      <c r="BU34" s="178"/>
      <c r="BV34" s="178"/>
      <c r="BW34" s="119"/>
      <c r="BX34" s="124">
        <f t="shared" si="3"/>
        <v>0</v>
      </c>
    </row>
    <row r="35" spans="2:76">
      <c r="B35" s="31"/>
      <c r="C35" s="116"/>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81"/>
      <c r="AN35" s="178"/>
      <c r="AO35" s="178"/>
      <c r="AP35" s="178"/>
      <c r="AQ35" s="178"/>
      <c r="AR35" s="178"/>
      <c r="AS35" s="181"/>
      <c r="AT35" s="178"/>
      <c r="AU35" s="178"/>
      <c r="AV35" s="178"/>
      <c r="AW35" s="178"/>
      <c r="AX35" s="178"/>
      <c r="AY35" s="181"/>
      <c r="AZ35" s="178"/>
      <c r="BA35" s="178"/>
      <c r="BB35" s="178"/>
      <c r="BC35" s="178"/>
      <c r="BD35" s="178"/>
      <c r="BE35" s="181"/>
      <c r="BF35" s="178"/>
      <c r="BG35" s="178"/>
      <c r="BH35" s="178"/>
      <c r="BI35" s="178"/>
      <c r="BJ35" s="178"/>
      <c r="BK35" s="181"/>
      <c r="BL35" s="178"/>
      <c r="BM35" s="178"/>
      <c r="BN35" s="178"/>
      <c r="BO35" s="178"/>
      <c r="BP35" s="178"/>
      <c r="BQ35" s="181"/>
      <c r="BR35" s="178"/>
      <c r="BS35" s="178"/>
      <c r="BT35" s="178"/>
      <c r="BU35" s="178"/>
      <c r="BV35" s="178"/>
      <c r="BW35" s="119"/>
      <c r="BX35" s="124">
        <f t="shared" si="3"/>
        <v>0</v>
      </c>
    </row>
    <row r="36" spans="2:76">
      <c r="B36" s="31"/>
      <c r="C36" s="32"/>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81"/>
      <c r="AN36" s="178"/>
      <c r="AO36" s="178"/>
      <c r="AP36" s="178"/>
      <c r="AQ36" s="178"/>
      <c r="AR36" s="178"/>
      <c r="AS36" s="181"/>
      <c r="AT36" s="178"/>
      <c r="AU36" s="178"/>
      <c r="AV36" s="178"/>
      <c r="AW36" s="178"/>
      <c r="AX36" s="178"/>
      <c r="AY36" s="181"/>
      <c r="AZ36" s="178"/>
      <c r="BA36" s="178"/>
      <c r="BB36" s="178"/>
      <c r="BC36" s="178"/>
      <c r="BD36" s="178"/>
      <c r="BE36" s="181"/>
      <c r="BF36" s="178"/>
      <c r="BG36" s="178"/>
      <c r="BH36" s="178"/>
      <c r="BI36" s="178"/>
      <c r="BJ36" s="178"/>
      <c r="BK36" s="181"/>
      <c r="BL36" s="178"/>
      <c r="BM36" s="178"/>
      <c r="BN36" s="178"/>
      <c r="BO36" s="178"/>
      <c r="BP36" s="178"/>
      <c r="BQ36" s="181"/>
      <c r="BR36" s="178"/>
      <c r="BS36" s="178"/>
      <c r="BT36" s="178"/>
      <c r="BU36" s="178"/>
      <c r="BV36" s="178"/>
      <c r="BW36" s="119"/>
      <c r="BX36" s="124">
        <f t="shared" si="3"/>
        <v>0</v>
      </c>
    </row>
    <row r="37" spans="2:76">
      <c r="B37" s="31"/>
      <c r="C37" s="32"/>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81"/>
      <c r="AN37" s="178"/>
      <c r="AO37" s="178"/>
      <c r="AP37" s="178"/>
      <c r="AQ37" s="178"/>
      <c r="AR37" s="178"/>
      <c r="AS37" s="181"/>
      <c r="AT37" s="178"/>
      <c r="AU37" s="178"/>
      <c r="AV37" s="178"/>
      <c r="AW37" s="178"/>
      <c r="AX37" s="178"/>
      <c r="AY37" s="181"/>
      <c r="AZ37" s="178"/>
      <c r="BA37" s="178"/>
      <c r="BB37" s="178"/>
      <c r="BC37" s="178"/>
      <c r="BD37" s="178"/>
      <c r="BE37" s="181"/>
      <c r="BF37" s="178"/>
      <c r="BG37" s="178"/>
      <c r="BH37" s="178"/>
      <c r="BI37" s="178"/>
      <c r="BJ37" s="178"/>
      <c r="BK37" s="181"/>
      <c r="BL37" s="178"/>
      <c r="BM37" s="178"/>
      <c r="BN37" s="178"/>
      <c r="BO37" s="178"/>
      <c r="BP37" s="178"/>
      <c r="BQ37" s="181"/>
      <c r="BR37" s="178"/>
      <c r="BS37" s="178"/>
      <c r="BT37" s="178"/>
      <c r="BU37" s="178"/>
      <c r="BV37" s="178"/>
      <c r="BW37" s="119"/>
      <c r="BX37" s="124">
        <f t="shared" si="3"/>
        <v>0</v>
      </c>
    </row>
    <row r="38" spans="2:76">
      <c r="B38" s="31"/>
      <c r="C38" s="32"/>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81"/>
      <c r="AN38" s="178"/>
      <c r="AO38" s="178"/>
      <c r="AP38" s="178"/>
      <c r="AQ38" s="178"/>
      <c r="AR38" s="178"/>
      <c r="AS38" s="181"/>
      <c r="AT38" s="178"/>
      <c r="AU38" s="178"/>
      <c r="AV38" s="178"/>
      <c r="AW38" s="178"/>
      <c r="AX38" s="178"/>
      <c r="AY38" s="181"/>
      <c r="AZ38" s="178"/>
      <c r="BA38" s="178"/>
      <c r="BB38" s="178"/>
      <c r="BC38" s="178"/>
      <c r="BD38" s="178"/>
      <c r="BE38" s="181"/>
      <c r="BF38" s="178"/>
      <c r="BG38" s="178"/>
      <c r="BH38" s="178"/>
      <c r="BI38" s="178"/>
      <c r="BJ38" s="178"/>
      <c r="BK38" s="181"/>
      <c r="BL38" s="178"/>
      <c r="BM38" s="178"/>
      <c r="BN38" s="178"/>
      <c r="BO38" s="178"/>
      <c r="BP38" s="178"/>
      <c r="BQ38" s="181"/>
      <c r="BR38" s="178"/>
      <c r="BS38" s="178"/>
      <c r="BT38" s="178"/>
      <c r="BU38" s="178"/>
      <c r="BV38" s="178"/>
      <c r="BW38" s="119"/>
      <c r="BX38" s="124">
        <f t="shared" si="3"/>
        <v>0</v>
      </c>
    </row>
    <row r="39" spans="2:76">
      <c r="B39" s="31"/>
      <c r="C39" s="32"/>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81"/>
      <c r="AN39" s="178"/>
      <c r="AO39" s="178"/>
      <c r="AP39" s="178"/>
      <c r="AQ39" s="178"/>
      <c r="AR39" s="178"/>
      <c r="AS39" s="181"/>
      <c r="AT39" s="178"/>
      <c r="AU39" s="178"/>
      <c r="AV39" s="178"/>
      <c r="AW39" s="178"/>
      <c r="AX39" s="178"/>
      <c r="AY39" s="181"/>
      <c r="AZ39" s="178"/>
      <c r="BA39" s="178"/>
      <c r="BB39" s="178"/>
      <c r="BC39" s="178"/>
      <c r="BD39" s="178"/>
      <c r="BE39" s="181"/>
      <c r="BF39" s="178"/>
      <c r="BG39" s="178"/>
      <c r="BH39" s="178"/>
      <c r="BI39" s="178"/>
      <c r="BJ39" s="178"/>
      <c r="BK39" s="181"/>
      <c r="BL39" s="178"/>
      <c r="BM39" s="178"/>
      <c r="BN39" s="178"/>
      <c r="BO39" s="178"/>
      <c r="BP39" s="178"/>
      <c r="BQ39" s="181"/>
      <c r="BR39" s="178"/>
      <c r="BS39" s="178"/>
      <c r="BT39" s="178"/>
      <c r="BU39" s="178"/>
      <c r="BV39" s="178"/>
      <c r="BW39" s="119"/>
      <c r="BX39" s="124">
        <f t="shared" si="3"/>
        <v>0</v>
      </c>
    </row>
    <row r="40" spans="2:76">
      <c r="B40" s="31"/>
      <c r="C40" s="32"/>
      <c r="D40" s="177"/>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81"/>
      <c r="AN40" s="178"/>
      <c r="AO40" s="178"/>
      <c r="AP40" s="178"/>
      <c r="AQ40" s="178"/>
      <c r="AR40" s="178"/>
      <c r="AS40" s="181"/>
      <c r="AT40" s="178"/>
      <c r="AU40" s="178"/>
      <c r="AV40" s="178"/>
      <c r="AW40" s="178"/>
      <c r="AX40" s="178"/>
      <c r="AY40" s="181"/>
      <c r="AZ40" s="178"/>
      <c r="BA40" s="178"/>
      <c r="BB40" s="178"/>
      <c r="BC40" s="178"/>
      <c r="BD40" s="178"/>
      <c r="BE40" s="181"/>
      <c r="BF40" s="178"/>
      <c r="BG40" s="178"/>
      <c r="BH40" s="178"/>
      <c r="BI40" s="178"/>
      <c r="BJ40" s="178"/>
      <c r="BK40" s="181"/>
      <c r="BL40" s="178"/>
      <c r="BM40" s="178"/>
      <c r="BN40" s="178"/>
      <c r="BO40" s="178"/>
      <c r="BP40" s="178"/>
      <c r="BQ40" s="181"/>
      <c r="BR40" s="178"/>
      <c r="BS40" s="178"/>
      <c r="BT40" s="178"/>
      <c r="BU40" s="178"/>
      <c r="BV40" s="178"/>
      <c r="BW40" s="119"/>
      <c r="BX40" s="124">
        <f t="shared" si="3"/>
        <v>0</v>
      </c>
    </row>
    <row r="41" spans="2:76">
      <c r="B41" s="31"/>
      <c r="C41" s="32"/>
      <c r="D41" s="177"/>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81"/>
      <c r="AN41" s="178"/>
      <c r="AO41" s="178"/>
      <c r="AP41" s="178"/>
      <c r="AQ41" s="178"/>
      <c r="AR41" s="178"/>
      <c r="AS41" s="181"/>
      <c r="AT41" s="178"/>
      <c r="AU41" s="178"/>
      <c r="AV41" s="178"/>
      <c r="AW41" s="178"/>
      <c r="AX41" s="178"/>
      <c r="AY41" s="181"/>
      <c r="AZ41" s="178"/>
      <c r="BA41" s="178"/>
      <c r="BB41" s="178"/>
      <c r="BC41" s="178"/>
      <c r="BD41" s="178"/>
      <c r="BE41" s="181"/>
      <c r="BF41" s="178"/>
      <c r="BG41" s="178"/>
      <c r="BH41" s="178"/>
      <c r="BI41" s="178"/>
      <c r="BJ41" s="178"/>
      <c r="BK41" s="181"/>
      <c r="BL41" s="178"/>
      <c r="BM41" s="178"/>
      <c r="BN41" s="178"/>
      <c r="BO41" s="178"/>
      <c r="BP41" s="178"/>
      <c r="BQ41" s="181"/>
      <c r="BR41" s="178"/>
      <c r="BS41" s="178"/>
      <c r="BT41" s="178"/>
      <c r="BU41" s="178"/>
      <c r="BV41" s="178"/>
      <c r="BW41" s="119"/>
      <c r="BX41" s="124">
        <f t="shared" si="3"/>
        <v>0</v>
      </c>
    </row>
    <row r="42" spans="2:76">
      <c r="B42" s="31"/>
      <c r="C42" s="32"/>
      <c r="D42" s="177"/>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81"/>
      <c r="AN42" s="178"/>
      <c r="AO42" s="178"/>
      <c r="AP42" s="178"/>
      <c r="AQ42" s="178"/>
      <c r="AR42" s="178"/>
      <c r="AS42" s="181"/>
      <c r="AT42" s="178"/>
      <c r="AU42" s="178"/>
      <c r="AV42" s="178"/>
      <c r="AW42" s="178"/>
      <c r="AX42" s="178"/>
      <c r="AY42" s="181"/>
      <c r="AZ42" s="178"/>
      <c r="BA42" s="178"/>
      <c r="BB42" s="178"/>
      <c r="BC42" s="178"/>
      <c r="BD42" s="178"/>
      <c r="BE42" s="181"/>
      <c r="BF42" s="178"/>
      <c r="BG42" s="178"/>
      <c r="BH42" s="178"/>
      <c r="BI42" s="178"/>
      <c r="BJ42" s="178"/>
      <c r="BK42" s="181"/>
      <c r="BL42" s="178"/>
      <c r="BM42" s="178"/>
      <c r="BN42" s="178"/>
      <c r="BO42" s="178"/>
      <c r="BP42" s="178"/>
      <c r="BQ42" s="181"/>
      <c r="BR42" s="178"/>
      <c r="BS42" s="178"/>
      <c r="BT42" s="178"/>
      <c r="BU42" s="178"/>
      <c r="BV42" s="178"/>
      <c r="BW42" s="119"/>
      <c r="BX42" s="124">
        <f t="shared" si="3"/>
        <v>0</v>
      </c>
    </row>
    <row r="43" spans="2:76">
      <c r="B43" s="31"/>
      <c r="C43" s="32"/>
      <c r="D43" s="177"/>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81"/>
      <c r="AN43" s="178"/>
      <c r="AO43" s="178"/>
      <c r="AP43" s="178"/>
      <c r="AQ43" s="178"/>
      <c r="AR43" s="178"/>
      <c r="AS43" s="181"/>
      <c r="AT43" s="178"/>
      <c r="AU43" s="178"/>
      <c r="AV43" s="178"/>
      <c r="AW43" s="178"/>
      <c r="AX43" s="178"/>
      <c r="AY43" s="181"/>
      <c r="AZ43" s="178"/>
      <c r="BA43" s="178"/>
      <c r="BB43" s="178"/>
      <c r="BC43" s="178"/>
      <c r="BD43" s="178"/>
      <c r="BE43" s="181"/>
      <c r="BF43" s="178"/>
      <c r="BG43" s="178"/>
      <c r="BH43" s="178"/>
      <c r="BI43" s="178"/>
      <c r="BJ43" s="178"/>
      <c r="BK43" s="181"/>
      <c r="BL43" s="178"/>
      <c r="BM43" s="178"/>
      <c r="BN43" s="178"/>
      <c r="BO43" s="178"/>
      <c r="BP43" s="178"/>
      <c r="BQ43" s="181"/>
      <c r="BR43" s="178"/>
      <c r="BS43" s="178"/>
      <c r="BT43" s="178"/>
      <c r="BU43" s="178"/>
      <c r="BV43" s="178"/>
      <c r="BW43" s="119"/>
      <c r="BX43" s="124">
        <f t="shared" si="3"/>
        <v>0</v>
      </c>
    </row>
    <row r="44" spans="2:76" ht="13.5" thickBot="1">
      <c r="B44" s="31"/>
      <c r="C44" s="32"/>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6"/>
      <c r="AN44" s="135"/>
      <c r="AO44" s="135"/>
      <c r="AP44" s="135"/>
      <c r="AQ44" s="135"/>
      <c r="AR44" s="135"/>
      <c r="AS44" s="136"/>
      <c r="AT44" s="135"/>
      <c r="AU44" s="135"/>
      <c r="AV44" s="135"/>
      <c r="AW44" s="135"/>
      <c r="AX44" s="135"/>
      <c r="AY44" s="136"/>
      <c r="AZ44" s="135"/>
      <c r="BA44" s="135"/>
      <c r="BB44" s="135"/>
      <c r="BC44" s="135"/>
      <c r="BD44" s="135"/>
      <c r="BE44" s="136"/>
      <c r="BF44" s="135"/>
      <c r="BG44" s="135"/>
      <c r="BH44" s="135"/>
      <c r="BI44" s="135"/>
      <c r="BJ44" s="135"/>
      <c r="BK44" s="136"/>
      <c r="BL44" s="135"/>
      <c r="BM44" s="135"/>
      <c r="BN44" s="135"/>
      <c r="BO44" s="135"/>
      <c r="BP44" s="135"/>
      <c r="BQ44" s="136"/>
      <c r="BR44" s="135"/>
      <c r="BS44" s="135"/>
      <c r="BT44" s="135"/>
      <c r="BU44" s="135"/>
      <c r="BV44" s="135"/>
      <c r="BW44" s="137"/>
      <c r="BX44" s="124">
        <f t="shared" si="3"/>
        <v>0</v>
      </c>
    </row>
    <row r="45" spans="2:76" ht="13.5" thickBot="1">
      <c r="B45" s="24" t="s">
        <v>75</v>
      </c>
      <c r="C45" s="25"/>
      <c r="D45" s="138"/>
      <c r="E45" s="139"/>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3"/>
      <c r="AN45" s="142"/>
      <c r="AO45" s="142"/>
      <c r="AP45" s="142"/>
      <c r="AQ45" s="142"/>
      <c r="AR45" s="142"/>
      <c r="AS45" s="143"/>
      <c r="AT45" s="142"/>
      <c r="AU45" s="142"/>
      <c r="AV45" s="142"/>
      <c r="AW45" s="142"/>
      <c r="AX45" s="142"/>
      <c r="AY45" s="143"/>
      <c r="AZ45" s="142"/>
      <c r="BA45" s="142"/>
      <c r="BB45" s="142"/>
      <c r="BC45" s="142"/>
      <c r="BD45" s="142"/>
      <c r="BE45" s="143"/>
      <c r="BF45" s="142"/>
      <c r="BG45" s="142"/>
      <c r="BH45" s="142"/>
      <c r="BI45" s="142"/>
      <c r="BJ45" s="142"/>
      <c r="BK45" s="143"/>
      <c r="BL45" s="142"/>
      <c r="BM45" s="142"/>
      <c r="BN45" s="142"/>
      <c r="BO45" s="142"/>
      <c r="BP45" s="142"/>
      <c r="BQ45" s="143"/>
      <c r="BR45" s="142"/>
      <c r="BS45" s="142"/>
      <c r="BT45" s="142"/>
      <c r="BU45" s="142"/>
      <c r="BV45" s="142"/>
      <c r="BW45" s="144"/>
      <c r="BX45" s="58"/>
    </row>
    <row r="46" spans="2:76" ht="13.5" customHeight="1">
      <c r="B46" s="234" t="s">
        <v>105</v>
      </c>
      <c r="C46" s="243"/>
      <c r="D46" s="172"/>
      <c r="E46" s="173"/>
      <c r="F46" s="173"/>
      <c r="G46" s="173"/>
      <c r="H46" s="173"/>
      <c r="I46" s="173"/>
      <c r="J46" s="186"/>
      <c r="K46" s="186"/>
      <c r="L46" s="187"/>
      <c r="M46" s="187"/>
      <c r="N46" s="174"/>
      <c r="O46" s="174"/>
      <c r="P46" s="174"/>
      <c r="Q46" s="174">
        <v>1</v>
      </c>
      <c r="R46" s="174"/>
      <c r="S46" s="174"/>
      <c r="T46" s="174"/>
      <c r="U46" s="174"/>
      <c r="V46" s="174"/>
      <c r="W46" s="174"/>
      <c r="X46" s="174"/>
      <c r="Y46" s="174"/>
      <c r="Z46" s="174"/>
      <c r="AA46" s="174"/>
      <c r="AB46" s="174"/>
      <c r="AC46" s="174"/>
      <c r="AD46" s="174"/>
      <c r="AE46" s="174"/>
      <c r="AF46" s="174"/>
      <c r="AG46" s="174"/>
      <c r="AH46" s="174"/>
      <c r="AI46" s="174"/>
      <c r="AJ46" s="174"/>
      <c r="AK46" s="174"/>
      <c r="AL46" s="174"/>
      <c r="AM46" s="175"/>
      <c r="AN46" s="174"/>
      <c r="AO46" s="174"/>
      <c r="AP46" s="174"/>
      <c r="AQ46" s="174"/>
      <c r="AR46" s="174"/>
      <c r="AS46" s="175"/>
      <c r="AT46" s="174"/>
      <c r="AU46" s="174"/>
      <c r="AV46" s="174"/>
      <c r="AW46" s="174"/>
      <c r="AX46" s="174"/>
      <c r="AY46" s="175"/>
      <c r="AZ46" s="174"/>
      <c r="BA46" s="174"/>
      <c r="BB46" s="174"/>
      <c r="BC46" s="174"/>
      <c r="BD46" s="174"/>
      <c r="BE46" s="175"/>
      <c r="BF46" s="174"/>
      <c r="BG46" s="174"/>
      <c r="BH46" s="174"/>
      <c r="BI46" s="174"/>
      <c r="BJ46" s="174"/>
      <c r="BK46" s="175"/>
      <c r="BL46" s="174"/>
      <c r="BM46" s="174"/>
      <c r="BN46" s="174"/>
      <c r="BO46" s="174"/>
      <c r="BP46" s="174"/>
      <c r="BQ46" s="175"/>
      <c r="BR46" s="174"/>
      <c r="BS46" s="174"/>
      <c r="BT46" s="174"/>
      <c r="BU46" s="174"/>
      <c r="BV46" s="174"/>
      <c r="BW46" s="140"/>
      <c r="BX46" s="124">
        <f t="shared" ref="BX46:BX74" si="4">SUM(D46:BW46)</f>
        <v>1</v>
      </c>
    </row>
    <row r="47" spans="2:76" ht="13.5" customHeight="1">
      <c r="B47" s="234" t="s">
        <v>106</v>
      </c>
      <c r="C47" s="243"/>
      <c r="D47" s="176"/>
      <c r="E47" s="180"/>
      <c r="F47" s="180"/>
      <c r="G47" s="180"/>
      <c r="H47" s="180"/>
      <c r="I47" s="180"/>
      <c r="J47" s="184"/>
      <c r="K47" s="184"/>
      <c r="L47" s="185"/>
      <c r="M47" s="185"/>
      <c r="N47" s="178"/>
      <c r="O47" s="178"/>
      <c r="P47" s="178">
        <v>1</v>
      </c>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81"/>
      <c r="AN47" s="178"/>
      <c r="AO47" s="178"/>
      <c r="AP47" s="178"/>
      <c r="AQ47" s="178"/>
      <c r="AR47" s="178"/>
      <c r="AS47" s="181"/>
      <c r="AT47" s="178"/>
      <c r="AU47" s="178"/>
      <c r="AV47" s="178"/>
      <c r="AW47" s="178"/>
      <c r="AX47" s="178"/>
      <c r="AY47" s="181"/>
      <c r="AZ47" s="178"/>
      <c r="BA47" s="178"/>
      <c r="BB47" s="178"/>
      <c r="BC47" s="178"/>
      <c r="BD47" s="178"/>
      <c r="BE47" s="181"/>
      <c r="BF47" s="178"/>
      <c r="BG47" s="178"/>
      <c r="BH47" s="178"/>
      <c r="BI47" s="178"/>
      <c r="BJ47" s="178"/>
      <c r="BK47" s="181"/>
      <c r="BL47" s="178"/>
      <c r="BM47" s="178"/>
      <c r="BN47" s="178"/>
      <c r="BO47" s="178"/>
      <c r="BP47" s="178"/>
      <c r="BQ47" s="181"/>
      <c r="BR47" s="178"/>
      <c r="BS47" s="178"/>
      <c r="BT47" s="178"/>
      <c r="BU47" s="178"/>
      <c r="BV47" s="178"/>
      <c r="BW47" s="119"/>
      <c r="BX47" s="124">
        <f t="shared" si="4"/>
        <v>1</v>
      </c>
    </row>
    <row r="48" spans="2:76" ht="13.5" customHeight="1">
      <c r="B48" s="234" t="s">
        <v>107</v>
      </c>
      <c r="C48" s="243"/>
      <c r="D48" s="176"/>
      <c r="E48" s="180"/>
      <c r="F48" s="180"/>
      <c r="G48" s="180"/>
      <c r="H48" s="180"/>
      <c r="I48" s="180"/>
      <c r="J48" s="184"/>
      <c r="K48" s="184"/>
      <c r="L48" s="185"/>
      <c r="M48" s="185"/>
      <c r="N48" s="178"/>
      <c r="O48" s="178"/>
      <c r="P48" s="178"/>
      <c r="Q48" s="178">
        <v>1</v>
      </c>
      <c r="R48" s="178"/>
      <c r="S48" s="178"/>
      <c r="T48" s="178"/>
      <c r="U48" s="178"/>
      <c r="V48" s="178"/>
      <c r="W48" s="178"/>
      <c r="X48" s="178"/>
      <c r="Y48" s="178"/>
      <c r="Z48" s="178"/>
      <c r="AA48" s="178"/>
      <c r="AB48" s="178"/>
      <c r="AC48" s="178"/>
      <c r="AD48" s="178"/>
      <c r="AE48" s="178"/>
      <c r="AF48" s="178"/>
      <c r="AG48" s="178"/>
      <c r="AH48" s="178"/>
      <c r="AI48" s="178"/>
      <c r="AJ48" s="178"/>
      <c r="AK48" s="178"/>
      <c r="AL48" s="178"/>
      <c r="AM48" s="181"/>
      <c r="AN48" s="178"/>
      <c r="AO48" s="178"/>
      <c r="AP48" s="178"/>
      <c r="AQ48" s="178"/>
      <c r="AR48" s="178"/>
      <c r="AS48" s="181"/>
      <c r="AT48" s="178"/>
      <c r="AU48" s="178"/>
      <c r="AV48" s="178"/>
      <c r="AW48" s="178"/>
      <c r="AX48" s="178"/>
      <c r="AY48" s="181"/>
      <c r="AZ48" s="178"/>
      <c r="BA48" s="178"/>
      <c r="BB48" s="178"/>
      <c r="BC48" s="178"/>
      <c r="BD48" s="178"/>
      <c r="BE48" s="181"/>
      <c r="BF48" s="178"/>
      <c r="BG48" s="178"/>
      <c r="BH48" s="178"/>
      <c r="BI48" s="178"/>
      <c r="BJ48" s="178"/>
      <c r="BK48" s="181"/>
      <c r="BL48" s="178"/>
      <c r="BM48" s="178"/>
      <c r="BN48" s="178"/>
      <c r="BO48" s="178"/>
      <c r="BP48" s="178"/>
      <c r="BQ48" s="181"/>
      <c r="BR48" s="178"/>
      <c r="BS48" s="178"/>
      <c r="BT48" s="178"/>
      <c r="BU48" s="178"/>
      <c r="BV48" s="178"/>
      <c r="BW48" s="119"/>
      <c r="BX48" s="124">
        <f t="shared" si="4"/>
        <v>1</v>
      </c>
    </row>
    <row r="49" spans="2:76" ht="13.5" customHeight="1">
      <c r="B49" s="234" t="s">
        <v>108</v>
      </c>
      <c r="C49" s="243"/>
      <c r="D49" s="176"/>
      <c r="E49" s="180"/>
      <c r="F49" s="180"/>
      <c r="G49" s="180"/>
      <c r="H49" s="180"/>
      <c r="I49" s="180"/>
      <c r="J49" s="184"/>
      <c r="K49" s="184"/>
      <c r="L49" s="185"/>
      <c r="M49" s="185"/>
      <c r="N49" s="178"/>
      <c r="O49" s="178"/>
      <c r="P49" s="178"/>
      <c r="Q49" s="178"/>
      <c r="R49" s="178">
        <v>1</v>
      </c>
      <c r="S49" s="178"/>
      <c r="T49" s="178"/>
      <c r="U49" s="178"/>
      <c r="V49" s="178"/>
      <c r="W49" s="178"/>
      <c r="X49" s="178"/>
      <c r="Y49" s="178"/>
      <c r="Z49" s="178"/>
      <c r="AA49" s="178"/>
      <c r="AB49" s="178"/>
      <c r="AC49" s="178"/>
      <c r="AD49" s="178"/>
      <c r="AE49" s="178"/>
      <c r="AF49" s="178"/>
      <c r="AG49" s="178"/>
      <c r="AH49" s="178"/>
      <c r="AI49" s="178"/>
      <c r="AJ49" s="178"/>
      <c r="AK49" s="178"/>
      <c r="AL49" s="178"/>
      <c r="AM49" s="181"/>
      <c r="AN49" s="178"/>
      <c r="AO49" s="178"/>
      <c r="AP49" s="178"/>
      <c r="AQ49" s="178"/>
      <c r="AR49" s="178"/>
      <c r="AS49" s="181"/>
      <c r="AT49" s="178"/>
      <c r="AU49" s="178"/>
      <c r="AV49" s="178"/>
      <c r="AW49" s="178"/>
      <c r="AX49" s="178"/>
      <c r="AY49" s="181"/>
      <c r="AZ49" s="178"/>
      <c r="BA49" s="178"/>
      <c r="BB49" s="178"/>
      <c r="BC49" s="178"/>
      <c r="BD49" s="178"/>
      <c r="BE49" s="181"/>
      <c r="BF49" s="178"/>
      <c r="BG49" s="178"/>
      <c r="BH49" s="178"/>
      <c r="BI49" s="178"/>
      <c r="BJ49" s="178"/>
      <c r="BK49" s="181"/>
      <c r="BL49" s="178"/>
      <c r="BM49" s="178"/>
      <c r="BN49" s="178"/>
      <c r="BO49" s="178"/>
      <c r="BP49" s="178"/>
      <c r="BQ49" s="181"/>
      <c r="BR49" s="178"/>
      <c r="BS49" s="178"/>
      <c r="BT49" s="178"/>
      <c r="BU49" s="178"/>
      <c r="BV49" s="178"/>
      <c r="BW49" s="119"/>
      <c r="BX49" s="124">
        <f t="shared" si="4"/>
        <v>1</v>
      </c>
    </row>
    <row r="50" spans="2:76" ht="13.5" customHeight="1">
      <c r="B50" s="234"/>
      <c r="C50" s="243"/>
      <c r="D50" s="176"/>
      <c r="E50" s="180"/>
      <c r="F50" s="180"/>
      <c r="G50" s="180"/>
      <c r="H50" s="180"/>
      <c r="I50" s="180"/>
      <c r="J50" s="180"/>
      <c r="K50" s="180"/>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81"/>
      <c r="AN50" s="178"/>
      <c r="AO50" s="178"/>
      <c r="AP50" s="178"/>
      <c r="AQ50" s="178"/>
      <c r="AR50" s="178"/>
      <c r="AS50" s="181"/>
      <c r="AT50" s="178"/>
      <c r="AU50" s="178"/>
      <c r="AV50" s="178"/>
      <c r="AW50" s="178"/>
      <c r="AX50" s="178"/>
      <c r="AY50" s="181"/>
      <c r="AZ50" s="178"/>
      <c r="BA50" s="178"/>
      <c r="BB50" s="178"/>
      <c r="BC50" s="178"/>
      <c r="BD50" s="178"/>
      <c r="BE50" s="181"/>
      <c r="BF50" s="178"/>
      <c r="BG50" s="178"/>
      <c r="BH50" s="178"/>
      <c r="BI50" s="178"/>
      <c r="BJ50" s="178"/>
      <c r="BK50" s="181"/>
      <c r="BL50" s="178"/>
      <c r="BM50" s="178"/>
      <c r="BN50" s="178"/>
      <c r="BO50" s="178"/>
      <c r="BP50" s="178"/>
      <c r="BQ50" s="181"/>
      <c r="BR50" s="178"/>
      <c r="BS50" s="178"/>
      <c r="BT50" s="178"/>
      <c r="BU50" s="178"/>
      <c r="BV50" s="178"/>
      <c r="BW50" s="119"/>
      <c r="BX50" s="124">
        <f t="shared" si="4"/>
        <v>0</v>
      </c>
    </row>
    <row r="51" spans="2:76" ht="13.5" customHeight="1">
      <c r="B51" s="234"/>
      <c r="C51" s="243"/>
      <c r="D51" s="176"/>
      <c r="E51" s="180"/>
      <c r="F51" s="180"/>
      <c r="G51" s="180"/>
      <c r="H51" s="180"/>
      <c r="I51" s="180"/>
      <c r="J51" s="180"/>
      <c r="K51" s="180"/>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81"/>
      <c r="AN51" s="178"/>
      <c r="AO51" s="178"/>
      <c r="AP51" s="178"/>
      <c r="AQ51" s="178"/>
      <c r="AR51" s="178"/>
      <c r="AS51" s="181"/>
      <c r="AT51" s="178"/>
      <c r="AU51" s="178"/>
      <c r="AV51" s="178"/>
      <c r="AW51" s="178"/>
      <c r="AX51" s="178"/>
      <c r="AY51" s="181"/>
      <c r="AZ51" s="178"/>
      <c r="BA51" s="178"/>
      <c r="BB51" s="178"/>
      <c r="BC51" s="178"/>
      <c r="BD51" s="178"/>
      <c r="BE51" s="181"/>
      <c r="BF51" s="178"/>
      <c r="BG51" s="178"/>
      <c r="BH51" s="178"/>
      <c r="BI51" s="178"/>
      <c r="BJ51" s="178"/>
      <c r="BK51" s="181"/>
      <c r="BL51" s="178"/>
      <c r="BM51" s="178"/>
      <c r="BN51" s="178"/>
      <c r="BO51" s="178"/>
      <c r="BP51" s="178"/>
      <c r="BQ51" s="181"/>
      <c r="BR51" s="178"/>
      <c r="BS51" s="178"/>
      <c r="BT51" s="178"/>
      <c r="BU51" s="178"/>
      <c r="BV51" s="178"/>
      <c r="BW51" s="119"/>
      <c r="BX51" s="124">
        <f t="shared" si="4"/>
        <v>0</v>
      </c>
    </row>
    <row r="52" spans="2:76" ht="13.5" customHeight="1">
      <c r="B52" s="234" t="s">
        <v>109</v>
      </c>
      <c r="C52" s="243"/>
      <c r="D52" s="176"/>
      <c r="E52" s="180"/>
      <c r="F52" s="180"/>
      <c r="G52" s="180"/>
      <c r="H52" s="180"/>
      <c r="I52" s="180"/>
      <c r="J52" s="184"/>
      <c r="K52" s="184"/>
      <c r="L52" s="185"/>
      <c r="M52" s="185"/>
      <c r="N52" s="178"/>
      <c r="O52" s="178"/>
      <c r="P52" s="178"/>
      <c r="Q52" s="178"/>
      <c r="R52" s="178">
        <v>1</v>
      </c>
      <c r="S52" s="178"/>
      <c r="T52" s="178"/>
      <c r="U52" s="178"/>
      <c r="V52" s="178"/>
      <c r="W52" s="178"/>
      <c r="X52" s="178"/>
      <c r="Y52" s="178"/>
      <c r="Z52" s="178"/>
      <c r="AA52" s="178"/>
      <c r="AB52" s="178"/>
      <c r="AC52" s="178"/>
      <c r="AD52" s="178"/>
      <c r="AE52" s="178"/>
      <c r="AF52" s="178"/>
      <c r="AG52" s="178"/>
      <c r="AH52" s="178"/>
      <c r="AI52" s="178"/>
      <c r="AJ52" s="178"/>
      <c r="AK52" s="178"/>
      <c r="AL52" s="178"/>
      <c r="AM52" s="181"/>
      <c r="AN52" s="178"/>
      <c r="AO52" s="178"/>
      <c r="AP52" s="178"/>
      <c r="AQ52" s="178"/>
      <c r="AR52" s="178"/>
      <c r="AS52" s="181"/>
      <c r="AT52" s="178"/>
      <c r="AU52" s="178"/>
      <c r="AV52" s="178"/>
      <c r="AW52" s="178"/>
      <c r="AX52" s="178"/>
      <c r="AY52" s="181"/>
      <c r="AZ52" s="178"/>
      <c r="BA52" s="178"/>
      <c r="BB52" s="178"/>
      <c r="BC52" s="178"/>
      <c r="BD52" s="178"/>
      <c r="BE52" s="181"/>
      <c r="BF52" s="178"/>
      <c r="BG52" s="178"/>
      <c r="BH52" s="178"/>
      <c r="BI52" s="178"/>
      <c r="BJ52" s="178"/>
      <c r="BK52" s="181"/>
      <c r="BL52" s="178"/>
      <c r="BM52" s="178"/>
      <c r="BN52" s="178"/>
      <c r="BO52" s="178"/>
      <c r="BP52" s="178"/>
      <c r="BQ52" s="181"/>
      <c r="BR52" s="178"/>
      <c r="BS52" s="178"/>
      <c r="BT52" s="178"/>
      <c r="BU52" s="178"/>
      <c r="BV52" s="178"/>
      <c r="BW52" s="119"/>
      <c r="BX52" s="124">
        <f t="shared" si="4"/>
        <v>1</v>
      </c>
    </row>
    <row r="53" spans="2:76" ht="13.5" customHeight="1">
      <c r="B53" s="234" t="s">
        <v>110</v>
      </c>
      <c r="C53" s="243"/>
      <c r="D53" s="177"/>
      <c r="E53" s="178"/>
      <c r="F53" s="178"/>
      <c r="G53" s="178"/>
      <c r="H53" s="178"/>
      <c r="I53" s="178"/>
      <c r="J53" s="185"/>
      <c r="K53" s="185"/>
      <c r="L53" s="185"/>
      <c r="M53" s="185"/>
      <c r="N53" s="178"/>
      <c r="O53" s="178"/>
      <c r="P53" s="178"/>
      <c r="Q53" s="178"/>
      <c r="R53" s="178"/>
      <c r="S53" s="178"/>
      <c r="T53" s="178">
        <v>1</v>
      </c>
      <c r="U53" s="178"/>
      <c r="V53" s="178"/>
      <c r="W53" s="178"/>
      <c r="X53" s="178"/>
      <c r="Y53" s="178"/>
      <c r="Z53" s="178"/>
      <c r="AA53" s="178"/>
      <c r="AB53" s="178"/>
      <c r="AC53" s="178"/>
      <c r="AD53" s="178"/>
      <c r="AE53" s="178"/>
      <c r="AF53" s="178"/>
      <c r="AG53" s="178"/>
      <c r="AH53" s="178"/>
      <c r="AI53" s="178"/>
      <c r="AJ53" s="178"/>
      <c r="AK53" s="178"/>
      <c r="AL53" s="178"/>
      <c r="AM53" s="181"/>
      <c r="AN53" s="178"/>
      <c r="AO53" s="178"/>
      <c r="AP53" s="178"/>
      <c r="AQ53" s="178"/>
      <c r="AR53" s="178"/>
      <c r="AS53" s="181"/>
      <c r="AT53" s="178"/>
      <c r="AU53" s="178"/>
      <c r="AV53" s="178"/>
      <c r="AW53" s="178"/>
      <c r="AX53" s="178"/>
      <c r="AY53" s="181"/>
      <c r="AZ53" s="178"/>
      <c r="BA53" s="178"/>
      <c r="BB53" s="178"/>
      <c r="BC53" s="178"/>
      <c r="BD53" s="178"/>
      <c r="BE53" s="181"/>
      <c r="BF53" s="178"/>
      <c r="BG53" s="178"/>
      <c r="BH53" s="178"/>
      <c r="BI53" s="178"/>
      <c r="BJ53" s="178"/>
      <c r="BK53" s="181"/>
      <c r="BL53" s="178"/>
      <c r="BM53" s="178"/>
      <c r="BN53" s="178"/>
      <c r="BO53" s="178"/>
      <c r="BP53" s="178"/>
      <c r="BQ53" s="181"/>
      <c r="BR53" s="178"/>
      <c r="BS53" s="178"/>
      <c r="BT53" s="178"/>
      <c r="BU53" s="178"/>
      <c r="BV53" s="178"/>
      <c r="BW53" s="119"/>
      <c r="BX53" s="124">
        <f t="shared" si="4"/>
        <v>1</v>
      </c>
    </row>
    <row r="54" spans="2:76" ht="13.5" customHeight="1">
      <c r="B54" s="234" t="s">
        <v>111</v>
      </c>
      <c r="C54" s="243"/>
      <c r="D54" s="177"/>
      <c r="E54" s="178"/>
      <c r="F54" s="178"/>
      <c r="G54" s="178"/>
      <c r="H54" s="178"/>
      <c r="I54" s="178"/>
      <c r="J54" s="185"/>
      <c r="K54" s="185"/>
      <c r="L54" s="185"/>
      <c r="M54" s="185"/>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81"/>
      <c r="AN54" s="178"/>
      <c r="AO54" s="178"/>
      <c r="AP54" s="178"/>
      <c r="AQ54" s="178">
        <v>1</v>
      </c>
      <c r="AR54" s="178"/>
      <c r="AS54" s="181"/>
      <c r="AT54" s="178"/>
      <c r="AU54" s="178"/>
      <c r="AV54" s="178"/>
      <c r="AW54" s="178"/>
      <c r="AX54" s="178"/>
      <c r="AY54" s="181"/>
      <c r="AZ54" s="178"/>
      <c r="BA54" s="178"/>
      <c r="BB54" s="178"/>
      <c r="BC54" s="178"/>
      <c r="BD54" s="178"/>
      <c r="BE54" s="181"/>
      <c r="BF54" s="178"/>
      <c r="BG54" s="178"/>
      <c r="BH54" s="178"/>
      <c r="BI54" s="178"/>
      <c r="BJ54" s="178"/>
      <c r="BK54" s="181"/>
      <c r="BL54" s="178"/>
      <c r="BM54" s="178"/>
      <c r="BN54" s="178"/>
      <c r="BO54" s="178"/>
      <c r="BP54" s="178"/>
      <c r="BQ54" s="181"/>
      <c r="BR54" s="178"/>
      <c r="BS54" s="178"/>
      <c r="BT54" s="178"/>
      <c r="BU54" s="178"/>
      <c r="BV54" s="178"/>
      <c r="BW54" s="119"/>
      <c r="BX54" s="124">
        <f t="shared" si="4"/>
        <v>1</v>
      </c>
    </row>
    <row r="55" spans="2:76" ht="13.5" customHeight="1">
      <c r="B55" s="234" t="s">
        <v>112</v>
      </c>
      <c r="C55" s="243"/>
      <c r="D55" s="177"/>
      <c r="E55" s="178"/>
      <c r="F55" s="178"/>
      <c r="G55" s="178"/>
      <c r="H55" s="178"/>
      <c r="I55" s="178"/>
      <c r="J55" s="185"/>
      <c r="K55" s="185"/>
      <c r="L55" s="185"/>
      <c r="M55" s="185"/>
      <c r="N55" s="178"/>
      <c r="O55" s="178"/>
      <c r="P55" s="178"/>
      <c r="Q55" s="178"/>
      <c r="R55" s="178"/>
      <c r="S55" s="178"/>
      <c r="T55" s="178"/>
      <c r="U55" s="178"/>
      <c r="V55" s="178"/>
      <c r="W55" s="178"/>
      <c r="X55" s="178"/>
      <c r="Y55" s="178">
        <v>1</v>
      </c>
      <c r="Z55" s="178"/>
      <c r="AA55" s="178"/>
      <c r="AB55" s="178"/>
      <c r="AC55" s="178"/>
      <c r="AD55" s="178"/>
      <c r="AE55" s="178"/>
      <c r="AF55" s="178"/>
      <c r="AG55" s="178"/>
      <c r="AH55" s="178"/>
      <c r="AI55" s="178"/>
      <c r="AJ55" s="178"/>
      <c r="AK55" s="178"/>
      <c r="AL55" s="178"/>
      <c r="AM55" s="181"/>
      <c r="AN55" s="178"/>
      <c r="AO55" s="178"/>
      <c r="AP55" s="178"/>
      <c r="AQ55" s="178"/>
      <c r="AR55" s="178"/>
      <c r="AS55" s="181"/>
      <c r="AT55" s="178"/>
      <c r="AU55" s="178"/>
      <c r="AV55" s="178"/>
      <c r="AW55" s="178"/>
      <c r="AX55" s="178"/>
      <c r="AY55" s="181"/>
      <c r="AZ55" s="178"/>
      <c r="BA55" s="178"/>
      <c r="BB55" s="178"/>
      <c r="BC55" s="178"/>
      <c r="BD55" s="178"/>
      <c r="BE55" s="181"/>
      <c r="BF55" s="178"/>
      <c r="BG55" s="178"/>
      <c r="BH55" s="178"/>
      <c r="BI55" s="178"/>
      <c r="BJ55" s="178"/>
      <c r="BK55" s="181"/>
      <c r="BL55" s="178"/>
      <c r="BM55" s="178"/>
      <c r="BN55" s="178"/>
      <c r="BO55" s="178"/>
      <c r="BP55" s="178"/>
      <c r="BQ55" s="181"/>
      <c r="BR55" s="178"/>
      <c r="BS55" s="178"/>
      <c r="BT55" s="178"/>
      <c r="BU55" s="178"/>
      <c r="BV55" s="178"/>
      <c r="BW55" s="119"/>
      <c r="BX55" s="124">
        <f t="shared" si="4"/>
        <v>1</v>
      </c>
    </row>
    <row r="56" spans="2:76" ht="13.5" customHeight="1">
      <c r="B56" s="234" t="s">
        <v>113</v>
      </c>
      <c r="C56" s="243"/>
      <c r="D56" s="177"/>
      <c r="E56" s="178"/>
      <c r="F56" s="178"/>
      <c r="G56" s="178"/>
      <c r="H56" s="178"/>
      <c r="I56" s="178"/>
      <c r="J56" s="185"/>
      <c r="K56" s="185"/>
      <c r="L56" s="185"/>
      <c r="M56" s="185"/>
      <c r="N56" s="178"/>
      <c r="O56" s="178"/>
      <c r="P56" s="178"/>
      <c r="Q56" s="178"/>
      <c r="R56" s="178"/>
      <c r="S56" s="178"/>
      <c r="T56" s="178"/>
      <c r="U56" s="178"/>
      <c r="V56" s="178"/>
      <c r="W56" s="178"/>
      <c r="X56" s="178"/>
      <c r="Y56" s="178"/>
      <c r="Z56" s="178"/>
      <c r="AA56" s="178"/>
      <c r="AB56" s="178"/>
      <c r="AC56" s="178"/>
      <c r="AD56" s="178"/>
      <c r="AE56" s="178"/>
      <c r="AF56" s="178"/>
      <c r="AG56" s="178">
        <v>1</v>
      </c>
      <c r="AH56" s="178"/>
      <c r="AI56" s="178"/>
      <c r="AJ56" s="178"/>
      <c r="AK56" s="178"/>
      <c r="AL56" s="178"/>
      <c r="AM56" s="181"/>
      <c r="AN56" s="178"/>
      <c r="AO56" s="178"/>
      <c r="AP56" s="178"/>
      <c r="AQ56" s="178"/>
      <c r="AR56" s="178"/>
      <c r="AS56" s="181"/>
      <c r="AT56" s="178"/>
      <c r="AU56" s="178"/>
      <c r="AV56" s="178"/>
      <c r="AW56" s="178"/>
      <c r="AX56" s="178"/>
      <c r="AY56" s="181"/>
      <c r="AZ56" s="178"/>
      <c r="BA56" s="178"/>
      <c r="BB56" s="178"/>
      <c r="BC56" s="178"/>
      <c r="BD56" s="178"/>
      <c r="BE56" s="181"/>
      <c r="BF56" s="178"/>
      <c r="BG56" s="178"/>
      <c r="BH56" s="178"/>
      <c r="BI56" s="178"/>
      <c r="BJ56" s="178"/>
      <c r="BK56" s="181"/>
      <c r="BL56" s="178"/>
      <c r="BM56" s="178"/>
      <c r="BN56" s="178"/>
      <c r="BO56" s="178"/>
      <c r="BP56" s="178"/>
      <c r="BQ56" s="181"/>
      <c r="BR56" s="178"/>
      <c r="BS56" s="178"/>
      <c r="BT56" s="178"/>
      <c r="BU56" s="178"/>
      <c r="BV56" s="178"/>
      <c r="BW56" s="119"/>
      <c r="BX56" s="124">
        <f t="shared" si="4"/>
        <v>1</v>
      </c>
    </row>
    <row r="57" spans="2:76" ht="13.5" customHeight="1">
      <c r="B57" s="234" t="s">
        <v>114</v>
      </c>
      <c r="C57" s="243"/>
      <c r="D57" s="177"/>
      <c r="E57" s="178"/>
      <c r="F57" s="178"/>
      <c r="G57" s="178"/>
      <c r="H57" s="178"/>
      <c r="I57" s="178"/>
      <c r="J57" s="185"/>
      <c r="K57" s="185"/>
      <c r="L57" s="185"/>
      <c r="M57" s="185"/>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81"/>
      <c r="AN57" s="178"/>
      <c r="AO57" s="178"/>
      <c r="AP57" s="178"/>
      <c r="AQ57" s="178">
        <v>1</v>
      </c>
      <c r="AR57" s="178"/>
      <c r="AS57" s="181"/>
      <c r="AT57" s="178"/>
      <c r="AU57" s="178"/>
      <c r="AV57" s="178"/>
      <c r="AW57" s="178"/>
      <c r="AX57" s="178"/>
      <c r="AY57" s="181"/>
      <c r="AZ57" s="178"/>
      <c r="BA57" s="178"/>
      <c r="BB57" s="178"/>
      <c r="BC57" s="178"/>
      <c r="BD57" s="178"/>
      <c r="BE57" s="181"/>
      <c r="BF57" s="178"/>
      <c r="BG57" s="178"/>
      <c r="BH57" s="178"/>
      <c r="BI57" s="178"/>
      <c r="BJ57" s="178"/>
      <c r="BK57" s="181"/>
      <c r="BL57" s="178"/>
      <c r="BM57" s="178"/>
      <c r="BN57" s="178"/>
      <c r="BO57" s="178"/>
      <c r="BP57" s="178"/>
      <c r="BQ57" s="181"/>
      <c r="BR57" s="178"/>
      <c r="BS57" s="178"/>
      <c r="BT57" s="178"/>
      <c r="BU57" s="178"/>
      <c r="BV57" s="178"/>
      <c r="BW57" s="119"/>
      <c r="BX57" s="124">
        <f t="shared" si="4"/>
        <v>1</v>
      </c>
    </row>
    <row r="58" spans="2:76" ht="13.5" customHeight="1">
      <c r="B58" s="230" t="s">
        <v>115</v>
      </c>
      <c r="C58" s="231"/>
      <c r="D58" s="177"/>
      <c r="E58" s="178"/>
      <c r="F58" s="178"/>
      <c r="G58" s="178"/>
      <c r="H58" s="178"/>
      <c r="I58" s="178"/>
      <c r="J58" s="185"/>
      <c r="K58" s="185"/>
      <c r="L58" s="185"/>
      <c r="M58" s="185"/>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81"/>
      <c r="AN58" s="178"/>
      <c r="AO58" s="178"/>
      <c r="AP58" s="178"/>
      <c r="AQ58" s="178">
        <v>1</v>
      </c>
      <c r="AR58" s="178"/>
      <c r="AS58" s="181"/>
      <c r="AT58" s="178"/>
      <c r="AU58" s="178"/>
      <c r="AV58" s="178"/>
      <c r="AW58" s="178"/>
      <c r="AX58" s="178"/>
      <c r="AY58" s="181"/>
      <c r="AZ58" s="178"/>
      <c r="BA58" s="178"/>
      <c r="BB58" s="178"/>
      <c r="BC58" s="178"/>
      <c r="BD58" s="178"/>
      <c r="BE58" s="181"/>
      <c r="BF58" s="178"/>
      <c r="BG58" s="178"/>
      <c r="BH58" s="178"/>
      <c r="BI58" s="178"/>
      <c r="BJ58" s="178"/>
      <c r="BK58" s="181"/>
      <c r="BL58" s="178"/>
      <c r="BM58" s="178"/>
      <c r="BN58" s="178"/>
      <c r="BO58" s="178"/>
      <c r="BP58" s="178"/>
      <c r="BQ58" s="181"/>
      <c r="BR58" s="178"/>
      <c r="BS58" s="178"/>
      <c r="BT58" s="178"/>
      <c r="BU58" s="178"/>
      <c r="BV58" s="178"/>
      <c r="BW58" s="119"/>
      <c r="BX58" s="124">
        <f t="shared" si="4"/>
        <v>1</v>
      </c>
    </row>
    <row r="59" spans="2:76" ht="13.5" customHeight="1">
      <c r="B59" s="230" t="s">
        <v>116</v>
      </c>
      <c r="C59" s="231"/>
      <c r="D59" s="177"/>
      <c r="E59" s="178"/>
      <c r="F59" s="178"/>
      <c r="G59" s="178"/>
      <c r="H59" s="178"/>
      <c r="I59" s="178"/>
      <c r="J59" s="185"/>
      <c r="K59" s="185"/>
      <c r="L59" s="185"/>
      <c r="M59" s="185"/>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81"/>
      <c r="AN59" s="178"/>
      <c r="AO59" s="178"/>
      <c r="AP59" s="178"/>
      <c r="AQ59" s="178"/>
      <c r="AR59" s="178"/>
      <c r="AS59" s="181">
        <v>1</v>
      </c>
      <c r="AT59" s="178"/>
      <c r="AU59" s="178"/>
      <c r="AV59" s="178"/>
      <c r="AW59" s="178"/>
      <c r="AX59" s="178"/>
      <c r="AY59" s="181"/>
      <c r="AZ59" s="178"/>
      <c r="BA59" s="178"/>
      <c r="BB59" s="178"/>
      <c r="BC59" s="178"/>
      <c r="BD59" s="178"/>
      <c r="BE59" s="181"/>
      <c r="BF59" s="178"/>
      <c r="BG59" s="178"/>
      <c r="BH59" s="178"/>
      <c r="BI59" s="178"/>
      <c r="BJ59" s="178"/>
      <c r="BK59" s="181"/>
      <c r="BL59" s="178"/>
      <c r="BM59" s="178"/>
      <c r="BN59" s="178"/>
      <c r="BO59" s="178"/>
      <c r="BP59" s="178"/>
      <c r="BQ59" s="181"/>
      <c r="BR59" s="178"/>
      <c r="BS59" s="178"/>
      <c r="BT59" s="178"/>
      <c r="BU59" s="178"/>
      <c r="BV59" s="178"/>
      <c r="BW59" s="119"/>
      <c r="BX59" s="124">
        <f t="shared" si="4"/>
        <v>1</v>
      </c>
    </row>
    <row r="60" spans="2:76" ht="13.5" customHeight="1">
      <c r="B60" s="230"/>
      <c r="C60" s="231"/>
      <c r="D60" s="177"/>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81"/>
      <c r="AN60" s="178"/>
      <c r="AO60" s="178"/>
      <c r="AP60" s="178"/>
      <c r="AQ60" s="178"/>
      <c r="AR60" s="178"/>
      <c r="AS60" s="181"/>
      <c r="AT60" s="178"/>
      <c r="AU60" s="178"/>
      <c r="AV60" s="178"/>
      <c r="AW60" s="178"/>
      <c r="AX60" s="178"/>
      <c r="AY60" s="181"/>
      <c r="AZ60" s="178"/>
      <c r="BA60" s="178"/>
      <c r="BB60" s="178"/>
      <c r="BC60" s="178"/>
      <c r="BD60" s="178"/>
      <c r="BE60" s="181"/>
      <c r="BF60" s="178"/>
      <c r="BG60" s="178"/>
      <c r="BH60" s="178"/>
      <c r="BI60" s="178"/>
      <c r="BJ60" s="178"/>
      <c r="BK60" s="181"/>
      <c r="BL60" s="178"/>
      <c r="BM60" s="178"/>
      <c r="BN60" s="178"/>
      <c r="BO60" s="178"/>
      <c r="BP60" s="178"/>
      <c r="BQ60" s="181"/>
      <c r="BR60" s="178"/>
      <c r="BS60" s="178"/>
      <c r="BT60" s="178"/>
      <c r="BU60" s="178"/>
      <c r="BV60" s="178"/>
      <c r="BW60" s="119"/>
      <c r="BX60" s="124">
        <f t="shared" si="4"/>
        <v>0</v>
      </c>
    </row>
    <row r="61" spans="2:76" ht="13.5" customHeight="1">
      <c r="B61" s="230"/>
      <c r="C61" s="231"/>
      <c r="D61" s="177"/>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81"/>
      <c r="AN61" s="178"/>
      <c r="AO61" s="178"/>
      <c r="AP61" s="178"/>
      <c r="AQ61" s="178"/>
      <c r="AR61" s="178"/>
      <c r="AS61" s="181"/>
      <c r="AT61" s="178"/>
      <c r="AU61" s="178"/>
      <c r="AV61" s="178"/>
      <c r="AW61" s="178"/>
      <c r="AX61" s="178"/>
      <c r="AY61" s="181"/>
      <c r="AZ61" s="178"/>
      <c r="BA61" s="178"/>
      <c r="BB61" s="178"/>
      <c r="BC61" s="178"/>
      <c r="BD61" s="178"/>
      <c r="BE61" s="181"/>
      <c r="BF61" s="178"/>
      <c r="BG61" s="178"/>
      <c r="BH61" s="178"/>
      <c r="BI61" s="178"/>
      <c r="BJ61" s="178"/>
      <c r="BK61" s="181"/>
      <c r="BL61" s="178"/>
      <c r="BM61" s="178"/>
      <c r="BN61" s="178"/>
      <c r="BO61" s="178"/>
      <c r="BP61" s="178"/>
      <c r="BQ61" s="181"/>
      <c r="BR61" s="178"/>
      <c r="BS61" s="178"/>
      <c r="BT61" s="178"/>
      <c r="BU61" s="178"/>
      <c r="BV61" s="178"/>
      <c r="BW61" s="119"/>
      <c r="BX61" s="124">
        <f t="shared" si="4"/>
        <v>0</v>
      </c>
    </row>
    <row r="62" spans="2:76" ht="13.5" customHeight="1">
      <c r="B62" s="230"/>
      <c r="C62" s="231"/>
      <c r="D62" s="177"/>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81"/>
      <c r="AN62" s="178"/>
      <c r="AO62" s="178"/>
      <c r="AP62" s="178"/>
      <c r="AQ62" s="178"/>
      <c r="AR62" s="178"/>
      <c r="AS62" s="181"/>
      <c r="AT62" s="178"/>
      <c r="AU62" s="178"/>
      <c r="AV62" s="178"/>
      <c r="AW62" s="178"/>
      <c r="AX62" s="178"/>
      <c r="AY62" s="181"/>
      <c r="AZ62" s="178"/>
      <c r="BA62" s="178"/>
      <c r="BB62" s="178"/>
      <c r="BC62" s="178"/>
      <c r="BD62" s="178"/>
      <c r="BE62" s="181"/>
      <c r="BF62" s="178"/>
      <c r="BG62" s="178"/>
      <c r="BH62" s="178"/>
      <c r="BI62" s="178"/>
      <c r="BJ62" s="178"/>
      <c r="BK62" s="181"/>
      <c r="BL62" s="178"/>
      <c r="BM62" s="178"/>
      <c r="BN62" s="178"/>
      <c r="BO62" s="178"/>
      <c r="BP62" s="178"/>
      <c r="BQ62" s="181"/>
      <c r="BR62" s="178"/>
      <c r="BS62" s="178"/>
      <c r="BT62" s="178"/>
      <c r="BU62" s="178"/>
      <c r="BV62" s="178"/>
      <c r="BW62" s="119"/>
      <c r="BX62" s="124">
        <f t="shared" si="4"/>
        <v>0</v>
      </c>
    </row>
    <row r="63" spans="2:76" ht="13.5" customHeight="1">
      <c r="B63" s="230"/>
      <c r="C63" s="231"/>
      <c r="D63" s="177"/>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81"/>
      <c r="AN63" s="178"/>
      <c r="AO63" s="178"/>
      <c r="AP63" s="178"/>
      <c r="AQ63" s="178"/>
      <c r="AR63" s="178"/>
      <c r="AS63" s="181"/>
      <c r="AT63" s="178"/>
      <c r="AU63" s="178"/>
      <c r="AV63" s="178"/>
      <c r="AW63" s="178"/>
      <c r="AX63" s="178"/>
      <c r="AY63" s="181"/>
      <c r="AZ63" s="178"/>
      <c r="BA63" s="178"/>
      <c r="BB63" s="178"/>
      <c r="BC63" s="178"/>
      <c r="BD63" s="178"/>
      <c r="BE63" s="181"/>
      <c r="BF63" s="178"/>
      <c r="BG63" s="178"/>
      <c r="BH63" s="178"/>
      <c r="BI63" s="178"/>
      <c r="BJ63" s="178"/>
      <c r="BK63" s="181"/>
      <c r="BL63" s="178"/>
      <c r="BM63" s="178"/>
      <c r="BN63" s="178"/>
      <c r="BO63" s="178"/>
      <c r="BP63" s="178"/>
      <c r="BQ63" s="181"/>
      <c r="BR63" s="178"/>
      <c r="BS63" s="178"/>
      <c r="BT63" s="178"/>
      <c r="BU63" s="178"/>
      <c r="BV63" s="178"/>
      <c r="BW63" s="119"/>
      <c r="BX63" s="124">
        <f t="shared" si="4"/>
        <v>0</v>
      </c>
    </row>
    <row r="64" spans="2:76" s="125" customFormat="1" ht="13.5" customHeight="1">
      <c r="B64" s="230"/>
      <c r="C64" s="231"/>
      <c r="D64" s="177"/>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81"/>
      <c r="AN64" s="178"/>
      <c r="AO64" s="178"/>
      <c r="AP64" s="178"/>
      <c r="AQ64" s="178"/>
      <c r="AR64" s="178"/>
      <c r="AS64" s="181"/>
      <c r="AT64" s="178"/>
      <c r="AU64" s="178"/>
      <c r="AV64" s="178"/>
      <c r="AW64" s="178"/>
      <c r="AX64" s="178"/>
      <c r="AY64" s="181"/>
      <c r="AZ64" s="178"/>
      <c r="BA64" s="178"/>
      <c r="BB64" s="178"/>
      <c r="BC64" s="178"/>
      <c r="BD64" s="178"/>
      <c r="BE64" s="181"/>
      <c r="BF64" s="178"/>
      <c r="BG64" s="178"/>
      <c r="BH64" s="178"/>
      <c r="BI64" s="178"/>
      <c r="BJ64" s="178"/>
      <c r="BK64" s="181"/>
      <c r="BL64" s="178"/>
      <c r="BM64" s="178"/>
      <c r="BN64" s="178"/>
      <c r="BO64" s="178"/>
      <c r="BP64" s="178"/>
      <c r="BQ64" s="181"/>
      <c r="BR64" s="178"/>
      <c r="BS64" s="178"/>
      <c r="BT64" s="178"/>
      <c r="BU64" s="178"/>
      <c r="BV64" s="178"/>
      <c r="BW64" s="119"/>
      <c r="BX64" s="124">
        <f t="shared" si="4"/>
        <v>0</v>
      </c>
    </row>
    <row r="65" spans="2:76" s="125" customFormat="1" ht="13.5" customHeight="1">
      <c r="B65" s="230"/>
      <c r="C65" s="231"/>
      <c r="D65" s="177"/>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81"/>
      <c r="AN65" s="178"/>
      <c r="AO65" s="178"/>
      <c r="AP65" s="178"/>
      <c r="AQ65" s="178"/>
      <c r="AR65" s="178"/>
      <c r="AS65" s="181"/>
      <c r="AT65" s="178"/>
      <c r="AU65" s="178"/>
      <c r="AV65" s="178"/>
      <c r="AW65" s="178"/>
      <c r="AX65" s="178"/>
      <c r="AY65" s="181"/>
      <c r="AZ65" s="178"/>
      <c r="BA65" s="178"/>
      <c r="BB65" s="178"/>
      <c r="BC65" s="178"/>
      <c r="BD65" s="178"/>
      <c r="BE65" s="181"/>
      <c r="BF65" s="178"/>
      <c r="BG65" s="178"/>
      <c r="BH65" s="178"/>
      <c r="BI65" s="178"/>
      <c r="BJ65" s="178"/>
      <c r="BK65" s="181"/>
      <c r="BL65" s="178"/>
      <c r="BM65" s="178"/>
      <c r="BN65" s="178"/>
      <c r="BO65" s="178"/>
      <c r="BP65" s="178"/>
      <c r="BQ65" s="181"/>
      <c r="BR65" s="178"/>
      <c r="BS65" s="178"/>
      <c r="BT65" s="178"/>
      <c r="BU65" s="178"/>
      <c r="BV65" s="178"/>
      <c r="BW65" s="119"/>
      <c r="BX65" s="124">
        <f t="shared" si="4"/>
        <v>0</v>
      </c>
    </row>
    <row r="66" spans="2:76" ht="13.5" customHeight="1" thickBot="1">
      <c r="B66" s="232"/>
      <c r="C66" s="233"/>
      <c r="D66" s="134"/>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6"/>
      <c r="AN66" s="135"/>
      <c r="AO66" s="135"/>
      <c r="AP66" s="135"/>
      <c r="AQ66" s="135"/>
      <c r="AR66" s="135"/>
      <c r="AS66" s="136"/>
      <c r="AT66" s="135"/>
      <c r="AU66" s="135"/>
      <c r="AV66" s="135"/>
      <c r="AW66" s="135"/>
      <c r="AX66" s="135"/>
      <c r="AY66" s="136"/>
      <c r="AZ66" s="135"/>
      <c r="BA66" s="135"/>
      <c r="BB66" s="135"/>
      <c r="BC66" s="135"/>
      <c r="BD66" s="135"/>
      <c r="BE66" s="136"/>
      <c r="BF66" s="135"/>
      <c r="BG66" s="135"/>
      <c r="BH66" s="135"/>
      <c r="BI66" s="135"/>
      <c r="BJ66" s="135"/>
      <c r="BK66" s="136"/>
      <c r="BL66" s="135"/>
      <c r="BM66" s="135"/>
      <c r="BN66" s="135"/>
      <c r="BO66" s="135"/>
      <c r="BP66" s="135"/>
      <c r="BQ66" s="136"/>
      <c r="BR66" s="135"/>
      <c r="BS66" s="135"/>
      <c r="BT66" s="135"/>
      <c r="BU66" s="135"/>
      <c r="BV66" s="135"/>
      <c r="BW66" s="137"/>
      <c r="BX66" s="124">
        <f t="shared" si="4"/>
        <v>0</v>
      </c>
    </row>
    <row r="67" spans="2:76" ht="13.5" thickBot="1">
      <c r="B67" s="24" t="s">
        <v>78</v>
      </c>
      <c r="C67" s="25"/>
      <c r="D67" s="141"/>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3"/>
      <c r="AN67" s="142"/>
      <c r="AO67" s="142"/>
      <c r="AP67" s="142"/>
      <c r="AQ67" s="142"/>
      <c r="AR67" s="142"/>
      <c r="AS67" s="143"/>
      <c r="AT67" s="142"/>
      <c r="AU67" s="142"/>
      <c r="AV67" s="142"/>
      <c r="AW67" s="142"/>
      <c r="AX67" s="142"/>
      <c r="AY67" s="143"/>
      <c r="AZ67" s="142"/>
      <c r="BA67" s="142"/>
      <c r="BB67" s="142"/>
      <c r="BC67" s="142"/>
      <c r="BD67" s="142"/>
      <c r="BE67" s="143"/>
      <c r="BF67" s="142"/>
      <c r="BG67" s="142"/>
      <c r="BH67" s="142"/>
      <c r="BI67" s="142"/>
      <c r="BJ67" s="142"/>
      <c r="BK67" s="143"/>
      <c r="BL67" s="142"/>
      <c r="BM67" s="142"/>
      <c r="BN67" s="142"/>
      <c r="BO67" s="142"/>
      <c r="BP67" s="142"/>
      <c r="BQ67" s="143"/>
      <c r="BR67" s="142"/>
      <c r="BS67" s="142"/>
      <c r="BT67" s="142"/>
      <c r="BU67" s="142"/>
      <c r="BV67" s="142"/>
      <c r="BW67" s="144"/>
      <c r="BX67" s="58"/>
    </row>
    <row r="68" spans="2:76" ht="13.5" customHeight="1">
      <c r="B68" s="234" t="s">
        <v>117</v>
      </c>
      <c r="C68" s="235"/>
      <c r="D68" s="127"/>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45"/>
      <c r="AN68" s="179"/>
      <c r="AO68" s="179"/>
      <c r="AP68" s="179"/>
      <c r="AQ68" s="179"/>
      <c r="AR68" s="179"/>
      <c r="AS68" s="145">
        <v>1</v>
      </c>
      <c r="AT68" s="179"/>
      <c r="AU68" s="179"/>
      <c r="AV68" s="179"/>
      <c r="AW68" s="179"/>
      <c r="AX68" s="179"/>
      <c r="AY68" s="145"/>
      <c r="AZ68" s="179"/>
      <c r="BA68" s="179"/>
      <c r="BB68" s="179"/>
      <c r="BC68" s="179"/>
      <c r="BD68" s="179"/>
      <c r="BE68" s="145"/>
      <c r="BF68" s="179"/>
      <c r="BG68" s="179"/>
      <c r="BH68" s="179"/>
      <c r="BI68" s="179"/>
      <c r="BJ68" s="179"/>
      <c r="BK68" s="145"/>
      <c r="BL68" s="179"/>
      <c r="BM68" s="179"/>
      <c r="BN68" s="179"/>
      <c r="BO68" s="179"/>
      <c r="BP68" s="179"/>
      <c r="BQ68" s="145"/>
      <c r="BR68" s="179"/>
      <c r="BS68" s="179"/>
      <c r="BT68" s="179"/>
      <c r="BU68" s="179"/>
      <c r="BV68" s="179"/>
      <c r="BW68" s="126"/>
      <c r="BX68" s="124">
        <f t="shared" si="4"/>
        <v>1</v>
      </c>
    </row>
    <row r="69" spans="2:76" ht="13.5" customHeight="1">
      <c r="B69" s="199" t="s">
        <v>118</v>
      </c>
      <c r="C69" s="200"/>
      <c r="D69" s="177"/>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81"/>
      <c r="AN69" s="178"/>
      <c r="AO69" s="178"/>
      <c r="AP69" s="178"/>
      <c r="AQ69" s="178"/>
      <c r="AR69" s="178"/>
      <c r="AS69" s="181">
        <v>1</v>
      </c>
      <c r="AT69" s="178"/>
      <c r="AU69" s="178"/>
      <c r="AV69" s="178"/>
      <c r="AW69" s="178"/>
      <c r="AX69" s="178"/>
      <c r="AY69" s="181"/>
      <c r="AZ69" s="178"/>
      <c r="BA69" s="178"/>
      <c r="BB69" s="178"/>
      <c r="BC69" s="178"/>
      <c r="BD69" s="178"/>
      <c r="BE69" s="181"/>
      <c r="BF69" s="178"/>
      <c r="BG69" s="178"/>
      <c r="BH69" s="178"/>
      <c r="BI69" s="178"/>
      <c r="BJ69" s="178"/>
      <c r="BK69" s="181"/>
      <c r="BL69" s="178"/>
      <c r="BM69" s="178"/>
      <c r="BN69" s="178"/>
      <c r="BO69" s="178"/>
      <c r="BP69" s="178"/>
      <c r="BQ69" s="181"/>
      <c r="BR69" s="178"/>
      <c r="BS69" s="178"/>
      <c r="BT69" s="178"/>
      <c r="BU69" s="178"/>
      <c r="BV69" s="178"/>
      <c r="BW69" s="119"/>
      <c r="BX69" s="124">
        <f t="shared" si="4"/>
        <v>1</v>
      </c>
    </row>
    <row r="70" spans="2:76" ht="13.5" customHeight="1">
      <c r="B70" s="228" t="s">
        <v>119</v>
      </c>
      <c r="C70" s="229"/>
      <c r="D70" s="177"/>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81"/>
      <c r="AN70" s="178"/>
      <c r="AO70" s="178"/>
      <c r="AP70" s="178"/>
      <c r="AQ70" s="178"/>
      <c r="AR70" s="178"/>
      <c r="AS70" s="181">
        <v>1</v>
      </c>
      <c r="AT70" s="178"/>
      <c r="AU70" s="178"/>
      <c r="AV70" s="178"/>
      <c r="AW70" s="178"/>
      <c r="AX70" s="178"/>
      <c r="AY70" s="181"/>
      <c r="AZ70" s="178"/>
      <c r="BA70" s="178"/>
      <c r="BB70" s="178"/>
      <c r="BC70" s="178"/>
      <c r="BD70" s="178"/>
      <c r="BE70" s="181"/>
      <c r="BF70" s="178"/>
      <c r="BG70" s="178"/>
      <c r="BH70" s="178"/>
      <c r="BI70" s="178"/>
      <c r="BJ70" s="178"/>
      <c r="BK70" s="181"/>
      <c r="BL70" s="178"/>
      <c r="BM70" s="178"/>
      <c r="BN70" s="178"/>
      <c r="BO70" s="178"/>
      <c r="BP70" s="178"/>
      <c r="BQ70" s="181"/>
      <c r="BR70" s="178"/>
      <c r="BS70" s="178"/>
      <c r="BT70" s="178"/>
      <c r="BU70" s="178"/>
      <c r="BV70" s="178"/>
      <c r="BW70" s="119"/>
      <c r="BX70" s="124">
        <f t="shared" si="4"/>
        <v>1</v>
      </c>
    </row>
    <row r="71" spans="2:76" ht="13.5" customHeight="1">
      <c r="B71" s="228" t="s">
        <v>120</v>
      </c>
      <c r="C71" s="229"/>
      <c r="D71" s="177"/>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81"/>
      <c r="AN71" s="178"/>
      <c r="AO71" s="178"/>
      <c r="AP71" s="178"/>
      <c r="AQ71" s="178"/>
      <c r="AR71" s="178"/>
      <c r="AS71" s="181">
        <v>1</v>
      </c>
      <c r="AT71" s="178"/>
      <c r="AU71" s="178"/>
      <c r="AV71" s="178"/>
      <c r="AW71" s="178"/>
      <c r="AX71" s="178"/>
      <c r="AY71" s="181"/>
      <c r="AZ71" s="178"/>
      <c r="BA71" s="178"/>
      <c r="BB71" s="178"/>
      <c r="BC71" s="178"/>
      <c r="BD71" s="178"/>
      <c r="BE71" s="181"/>
      <c r="BF71" s="178"/>
      <c r="BG71" s="178"/>
      <c r="BH71" s="178"/>
      <c r="BI71" s="178"/>
      <c r="BJ71" s="178"/>
      <c r="BK71" s="181"/>
      <c r="BL71" s="178"/>
      <c r="BM71" s="178"/>
      <c r="BN71" s="178"/>
      <c r="BO71" s="178"/>
      <c r="BP71" s="178"/>
      <c r="BQ71" s="181"/>
      <c r="BR71" s="178"/>
      <c r="BS71" s="178"/>
      <c r="BT71" s="178"/>
      <c r="BU71" s="178"/>
      <c r="BV71" s="178"/>
      <c r="BW71" s="119"/>
      <c r="BX71" s="124">
        <f t="shared" si="4"/>
        <v>1</v>
      </c>
    </row>
    <row r="72" spans="2:76" ht="13.5" customHeight="1">
      <c r="B72" s="228"/>
      <c r="C72" s="229"/>
      <c r="D72" s="177"/>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81"/>
      <c r="AN72" s="178"/>
      <c r="AO72" s="178"/>
      <c r="AP72" s="178"/>
      <c r="AQ72" s="178"/>
      <c r="AR72" s="178"/>
      <c r="AS72" s="181"/>
      <c r="AT72" s="178"/>
      <c r="AU72" s="178"/>
      <c r="AV72" s="178"/>
      <c r="AW72" s="178"/>
      <c r="AX72" s="178"/>
      <c r="AY72" s="181"/>
      <c r="AZ72" s="178"/>
      <c r="BA72" s="178"/>
      <c r="BB72" s="178"/>
      <c r="BC72" s="178"/>
      <c r="BD72" s="178"/>
      <c r="BE72" s="181"/>
      <c r="BF72" s="178"/>
      <c r="BG72" s="178"/>
      <c r="BH72" s="178"/>
      <c r="BI72" s="178"/>
      <c r="BJ72" s="178"/>
      <c r="BK72" s="181"/>
      <c r="BL72" s="178"/>
      <c r="BM72" s="178"/>
      <c r="BN72" s="178"/>
      <c r="BO72" s="178"/>
      <c r="BP72" s="178"/>
      <c r="BQ72" s="181"/>
      <c r="BR72" s="178"/>
      <c r="BS72" s="178"/>
      <c r="BT72" s="178"/>
      <c r="BU72" s="178"/>
      <c r="BV72" s="178"/>
      <c r="BW72" s="119"/>
      <c r="BX72" s="124">
        <f t="shared" si="4"/>
        <v>0</v>
      </c>
    </row>
    <row r="73" spans="2:76" ht="13.5" customHeight="1">
      <c r="B73" s="228"/>
      <c r="C73" s="229"/>
      <c r="D73" s="177"/>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81"/>
      <c r="AN73" s="178"/>
      <c r="AO73" s="178"/>
      <c r="AP73" s="178"/>
      <c r="AQ73" s="178"/>
      <c r="AR73" s="178"/>
      <c r="AS73" s="181"/>
      <c r="AT73" s="178"/>
      <c r="AU73" s="178"/>
      <c r="AV73" s="178"/>
      <c r="AW73" s="178"/>
      <c r="AX73" s="178"/>
      <c r="AY73" s="181"/>
      <c r="AZ73" s="178"/>
      <c r="BA73" s="178"/>
      <c r="BB73" s="178"/>
      <c r="BC73" s="178"/>
      <c r="BD73" s="178"/>
      <c r="BE73" s="181"/>
      <c r="BF73" s="178"/>
      <c r="BG73" s="178"/>
      <c r="BH73" s="178"/>
      <c r="BI73" s="178"/>
      <c r="BJ73" s="178"/>
      <c r="BK73" s="181"/>
      <c r="BL73" s="178"/>
      <c r="BM73" s="178"/>
      <c r="BN73" s="178"/>
      <c r="BO73" s="178"/>
      <c r="BP73" s="178"/>
      <c r="BQ73" s="181"/>
      <c r="BR73" s="178"/>
      <c r="BS73" s="178"/>
      <c r="BT73" s="178"/>
      <c r="BU73" s="178"/>
      <c r="BV73" s="178"/>
      <c r="BW73" s="119"/>
      <c r="BX73" s="124">
        <f t="shared" si="4"/>
        <v>0</v>
      </c>
    </row>
    <row r="74" spans="2:76" s="125" customFormat="1" ht="13.5" customHeight="1">
      <c r="B74" s="228"/>
      <c r="C74" s="229"/>
      <c r="D74" s="177"/>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81"/>
      <c r="AN74" s="178"/>
      <c r="AO74" s="178"/>
      <c r="AP74" s="178"/>
      <c r="AQ74" s="178"/>
      <c r="AR74" s="178"/>
      <c r="AS74" s="181"/>
      <c r="AT74" s="178"/>
      <c r="AU74" s="178"/>
      <c r="AV74" s="178"/>
      <c r="AW74" s="178"/>
      <c r="AX74" s="178"/>
      <c r="AY74" s="181"/>
      <c r="AZ74" s="178"/>
      <c r="BA74" s="178"/>
      <c r="BB74" s="178"/>
      <c r="BC74" s="178"/>
      <c r="BD74" s="178"/>
      <c r="BE74" s="181"/>
      <c r="BF74" s="178"/>
      <c r="BG74" s="178"/>
      <c r="BH74" s="178"/>
      <c r="BI74" s="178"/>
      <c r="BJ74" s="178"/>
      <c r="BK74" s="181"/>
      <c r="BL74" s="178"/>
      <c r="BM74" s="178"/>
      <c r="BN74" s="178"/>
      <c r="BO74" s="178"/>
      <c r="BP74" s="178"/>
      <c r="BQ74" s="181"/>
      <c r="BR74" s="178"/>
      <c r="BS74" s="178"/>
      <c r="BT74" s="178"/>
      <c r="BU74" s="178"/>
      <c r="BV74" s="178"/>
      <c r="BW74" s="119"/>
      <c r="BX74" s="124">
        <f t="shared" si="4"/>
        <v>0</v>
      </c>
    </row>
    <row r="79" spans="2:76">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BX79" s="125"/>
    </row>
  </sheetData>
  <sheetProtection password="C61A" sheet="1" objects="1" scenarios="1" formatCells="0" formatColumns="0" formatRows="0"/>
  <dataConsolidate/>
  <mergeCells count="107">
    <mergeCell ref="B58:C58"/>
    <mergeCell ref="B59:C59"/>
    <mergeCell ref="B54:C54"/>
    <mergeCell ref="B49:C49"/>
    <mergeCell ref="B50:C50"/>
    <mergeCell ref="B51:C51"/>
    <mergeCell ref="B52:C52"/>
    <mergeCell ref="B55:C55"/>
    <mergeCell ref="B56:C56"/>
    <mergeCell ref="B57:C57"/>
    <mergeCell ref="B53:C53"/>
    <mergeCell ref="C5:L6"/>
    <mergeCell ref="E8:I8"/>
    <mergeCell ref="B46:C46"/>
    <mergeCell ref="B47:C47"/>
    <mergeCell ref="B48:C48"/>
    <mergeCell ref="D16:D17"/>
    <mergeCell ref="E16:E17"/>
    <mergeCell ref="BX16:BX17"/>
    <mergeCell ref="A1:B1"/>
    <mergeCell ref="D7:I7"/>
    <mergeCell ref="D10:I10"/>
    <mergeCell ref="B14:C14"/>
    <mergeCell ref="C4:L4"/>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BH16:BH17"/>
    <mergeCell ref="BI16:BI17"/>
    <mergeCell ref="BJ16:BJ17"/>
    <mergeCell ref="BK16:BK17"/>
    <mergeCell ref="BL16:BL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AI16:AI17"/>
    <mergeCell ref="B71:C71"/>
    <mergeCell ref="B74:C74"/>
    <mergeCell ref="B60:C60"/>
    <mergeCell ref="B61:C61"/>
    <mergeCell ref="B72:C72"/>
    <mergeCell ref="B73:C73"/>
    <mergeCell ref="B65:C65"/>
    <mergeCell ref="B64:C64"/>
    <mergeCell ref="B62:C62"/>
    <mergeCell ref="B63:C63"/>
    <mergeCell ref="B66:C66"/>
    <mergeCell ref="B70:C70"/>
    <mergeCell ref="B68:C68"/>
    <mergeCell ref="AJ16:AJ17"/>
    <mergeCell ref="AK16:AK17"/>
    <mergeCell ref="AL16:AL17"/>
    <mergeCell ref="AM16:AM17"/>
    <mergeCell ref="AN16:AN17"/>
    <mergeCell ref="AO16:AO17"/>
    <mergeCell ref="AP16:AP17"/>
    <mergeCell ref="AQ16:AQ17"/>
    <mergeCell ref="AR16:AR17"/>
    <mergeCell ref="AS16:AS17"/>
    <mergeCell ref="AT16:AT17"/>
    <mergeCell ref="AU16:AU17"/>
    <mergeCell ref="AV16:AV17"/>
    <mergeCell ref="AW16:AW17"/>
    <mergeCell ref="AX16:AX17"/>
    <mergeCell ref="BT16:BT17"/>
    <mergeCell ref="BU16:BU17"/>
    <mergeCell ref="BV16:BV17"/>
    <mergeCell ref="BW16:BW17"/>
    <mergeCell ref="AY16:AY17"/>
    <mergeCell ref="AZ16:AZ17"/>
    <mergeCell ref="BA16:BA17"/>
    <mergeCell ref="BB16:BB17"/>
    <mergeCell ref="BC16:BC17"/>
    <mergeCell ref="BD16:BD17"/>
    <mergeCell ref="BE16:BE17"/>
    <mergeCell ref="BF16:BF17"/>
    <mergeCell ref="BG16:BG17"/>
    <mergeCell ref="BM16:BM17"/>
    <mergeCell ref="BN16:BN17"/>
    <mergeCell ref="BO16:BO17"/>
    <mergeCell ref="BP16:BP17"/>
    <mergeCell ref="BQ16:BQ17"/>
    <mergeCell ref="BR16:BR17"/>
    <mergeCell ref="BS16:BS17"/>
  </mergeCells>
  <hyperlinks>
    <hyperlink ref="A1" location="Deckblatt!A1" display="Deckblatt!A1" xr:uid="{00000000-0004-0000-0300-000000000000}"/>
  </hyperlinks>
  <printOptions verticalCentered="1"/>
  <pageMargins left="0.15748031496062992" right="3.937007874015748E-2" top="0.19685039370078741" bottom="0.19685039370078741" header="0" footer="0"/>
  <pageSetup paperSize="9" scale="53" fitToWidth="5" pageOrder="overThenDown" orientation="landscape" horizontalDpi="4294967292" verticalDpi="300" r:id="rId1"/>
  <headerFooter alignWithMargins="0">
    <oddFooter>&amp;RSeite &amp;P von &amp;N</oddFooter>
  </headerFooter>
  <rowBreaks count="1" manualBreakCount="1">
    <brk id="44" max="7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BX74"/>
  <sheetViews>
    <sheetView showGridLines="0" tabSelected="1" showRuler="0" topLeftCell="A21" zoomScale="87" zoomScaleNormal="87" workbookViewId="0">
      <selection activeCell="T31" sqref="T31"/>
    </sheetView>
  </sheetViews>
  <sheetFormatPr defaultColWidth="11.42578125" defaultRowHeight="12.75"/>
  <cols>
    <col min="1" max="1" width="3" style="72" customWidth="1"/>
    <col min="2" max="2" width="26.42578125" style="93" customWidth="1"/>
    <col min="3" max="3" width="20.85546875" style="72" customWidth="1"/>
    <col min="4" max="8" width="3.7109375" style="72" customWidth="1"/>
    <col min="9" max="9" width="5" style="72" customWidth="1"/>
    <col min="10" max="10" width="4.140625" style="72" customWidth="1"/>
    <col min="11" max="11" width="4.85546875" style="72" customWidth="1"/>
    <col min="12" max="39" width="5.140625" style="72" customWidth="1"/>
    <col min="40" max="45" width="5.140625" style="125" customWidth="1"/>
    <col min="46" max="75" width="3.7109375" style="125" customWidth="1"/>
    <col min="76" max="16384" width="11.42578125" style="72"/>
  </cols>
  <sheetData>
    <row r="1" spans="1:76" ht="15.75">
      <c r="A1" s="223" t="s">
        <v>12</v>
      </c>
      <c r="B1" s="224"/>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BX1" s="125"/>
    </row>
    <row r="2" spans="1:76" s="37" customFormat="1" ht="18">
      <c r="B2" s="37" t="s">
        <v>80</v>
      </c>
    </row>
    <row r="3" spans="1:76" s="37" customFormat="1" ht="18">
      <c r="B3" s="65" t="s">
        <v>52</v>
      </c>
      <c r="C3" s="38" t="str">
        <f>IF('SOLL-Tabelle'!C3&gt;0,'SOLL-Tabelle'!C3,"")</f>
        <v xml:space="preserve">NQA01.00259.17 </v>
      </c>
      <c r="D3" s="112"/>
      <c r="E3" s="112"/>
      <c r="F3" s="112"/>
      <c r="G3" s="112"/>
      <c r="H3" s="112"/>
      <c r="I3" s="112"/>
      <c r="J3" s="112"/>
      <c r="K3" s="112"/>
      <c r="L3" s="112"/>
    </row>
    <row r="4" spans="1:76" s="37" customFormat="1" ht="18">
      <c r="B4" s="65" t="s">
        <v>54</v>
      </c>
      <c r="C4" s="214" t="str">
        <f>IF('SOLL-Tabelle'!C4&gt;0,'SOLL-Tabelle'!C4,"")</f>
        <v>DLG Eifel eG; Eichenberg Institut GmbH</v>
      </c>
      <c r="D4" s="214"/>
      <c r="E4" s="214"/>
      <c r="F4" s="214"/>
      <c r="G4" s="214"/>
      <c r="H4" s="214"/>
      <c r="I4" s="214"/>
      <c r="J4" s="214"/>
      <c r="K4" s="214"/>
      <c r="L4" s="214"/>
    </row>
    <row r="5" spans="1:76" s="37" customFormat="1" ht="18">
      <c r="B5" s="65" t="s">
        <v>56</v>
      </c>
      <c r="C5" s="215" t="str">
        <f>IF('SOLL-Tabelle'!C5&gt;0,'SOLL-Tabelle'!C5,"")</f>
        <v>Entwicklung eines Unternehmensnetzwerkes zur Förderung der betrieblichen Gesundheit bei KMU und Institutionen in der Region Eifel</v>
      </c>
      <c r="D5" s="215"/>
      <c r="E5" s="215"/>
      <c r="F5" s="215"/>
      <c r="G5" s="215"/>
      <c r="H5" s="215"/>
      <c r="I5" s="215"/>
      <c r="J5" s="215"/>
      <c r="K5" s="215"/>
      <c r="L5" s="215"/>
    </row>
    <row r="6" spans="1:76" s="37" customFormat="1" ht="22.5" customHeight="1">
      <c r="B6" s="65"/>
      <c r="C6" s="214"/>
      <c r="D6" s="214"/>
      <c r="E6" s="214"/>
      <c r="F6" s="214"/>
      <c r="G6" s="214"/>
      <c r="H6" s="214"/>
      <c r="I6" s="214"/>
      <c r="J6" s="214"/>
      <c r="K6" s="214"/>
      <c r="L6" s="214"/>
    </row>
    <row r="7" spans="1:76" s="37" customFormat="1" ht="18">
      <c r="B7" s="65"/>
      <c r="C7" s="91" t="s">
        <v>58</v>
      </c>
      <c r="D7" s="248" t="s">
        <v>59</v>
      </c>
      <c r="E7" s="248"/>
      <c r="F7" s="248"/>
      <c r="G7" s="248"/>
      <c r="H7" s="248"/>
      <c r="I7" s="248"/>
      <c r="J7" s="40"/>
      <c r="K7" s="40"/>
      <c r="L7" s="40"/>
    </row>
    <row r="8" spans="1:76" s="37" customFormat="1" ht="18">
      <c r="B8" s="65" t="s">
        <v>60</v>
      </c>
      <c r="C8" s="201">
        <f>IF('SOLL-Tabelle'!C8&gt;0,'SOLL-Tabelle'!C8,"")</f>
        <v>42917</v>
      </c>
      <c r="D8" s="92" t="str">
        <f>IF('SOLL-Tabelle'!D8&gt;0,'SOLL-Tabelle'!D8,"")</f>
        <v/>
      </c>
      <c r="E8" s="271">
        <f>IF('SOLL-Tabelle'!E8&gt;0,'SOLL-Tabelle'!E8,"")</f>
        <v>44012</v>
      </c>
      <c r="F8" s="272"/>
      <c r="G8" s="272"/>
      <c r="H8" s="272"/>
      <c r="I8" s="272"/>
    </row>
    <row r="9" spans="1:76" s="37" customFormat="1" ht="18">
      <c r="B9" s="65"/>
      <c r="C9" s="65"/>
      <c r="D9" s="65"/>
      <c r="E9" s="65"/>
      <c r="F9" s="65"/>
      <c r="G9" s="65"/>
      <c r="H9" s="65"/>
      <c r="I9" s="65"/>
    </row>
    <row r="10" spans="1:76" s="37" customFormat="1" ht="18">
      <c r="B10" s="65" t="s">
        <v>61</v>
      </c>
      <c r="C10" s="201">
        <f>IF('SOLL-Tabelle'!C10&gt;0,'SOLL-Tabelle'!C10,"")</f>
        <v>44196</v>
      </c>
      <c r="D10" s="218"/>
      <c r="E10" s="219"/>
      <c r="F10" s="219"/>
      <c r="G10" s="219"/>
      <c r="H10" s="219"/>
      <c r="I10" s="219"/>
    </row>
    <row r="11" spans="1:76" s="37" customFormat="1" ht="18">
      <c r="B11" s="65" t="s">
        <v>62</v>
      </c>
      <c r="C11" s="66">
        <f>'SOLL-Tabelle'!C11</f>
        <v>726000</v>
      </c>
      <c r="D11" s="71"/>
      <c r="E11" s="71"/>
      <c r="F11" s="71"/>
      <c r="G11" s="71"/>
      <c r="H11" s="71"/>
    </row>
    <row r="12" spans="1:76" s="37" customFormat="1" ht="18">
      <c r="B12" s="65" t="s">
        <v>84</v>
      </c>
      <c r="C12" s="66">
        <f>IF('SOLL-Tabelle'!C12&gt;0,'SOLL-Tabelle'!C12,"")</f>
        <v>1038263.31</v>
      </c>
      <c r="D12" s="71"/>
      <c r="E12" s="71"/>
      <c r="F12" s="71"/>
      <c r="G12" s="71"/>
      <c r="H12" s="71"/>
      <c r="I12" s="71"/>
    </row>
    <row r="13" spans="1:76" s="37" customFormat="1" ht="9" customHeight="1">
      <c r="B13" s="65"/>
      <c r="C13" s="41"/>
    </row>
    <row r="14" spans="1:76" s="85" customFormat="1" ht="18" customHeight="1">
      <c r="A14" s="197"/>
      <c r="B14" s="269" t="s">
        <v>121</v>
      </c>
      <c r="C14" s="270"/>
      <c r="D14" s="253">
        <f>'SOLL-Tabelle'!D16</f>
        <v>42917</v>
      </c>
      <c r="E14" s="253">
        <f>'SOLL-Tabelle'!E16</f>
        <v>42948</v>
      </c>
      <c r="F14" s="253">
        <f>'SOLL-Tabelle'!F16</f>
        <v>42979</v>
      </c>
      <c r="G14" s="253">
        <f>'SOLL-Tabelle'!G16</f>
        <v>43009</v>
      </c>
      <c r="H14" s="253">
        <f>'SOLL-Tabelle'!H16</f>
        <v>43040</v>
      </c>
      <c r="I14" s="253">
        <f>'SOLL-Tabelle'!I16</f>
        <v>43070</v>
      </c>
      <c r="J14" s="263">
        <f>'SOLL-Tabelle'!J16</f>
        <v>43101</v>
      </c>
      <c r="K14" s="263">
        <f>'SOLL-Tabelle'!K16</f>
        <v>43132</v>
      </c>
      <c r="L14" s="263">
        <f>'SOLL-Tabelle'!L16</f>
        <v>43160</v>
      </c>
      <c r="M14" s="263">
        <f>'SOLL-Tabelle'!M16</f>
        <v>43191</v>
      </c>
      <c r="N14" s="253">
        <f>'SOLL-Tabelle'!N16</f>
        <v>43221</v>
      </c>
      <c r="O14" s="253">
        <f>'SOLL-Tabelle'!O16</f>
        <v>43252</v>
      </c>
      <c r="P14" s="253">
        <f>'SOLL-Tabelle'!P16</f>
        <v>43282</v>
      </c>
      <c r="Q14" s="253">
        <f>'SOLL-Tabelle'!Q16</f>
        <v>43313</v>
      </c>
      <c r="R14" s="253">
        <f>'SOLL-Tabelle'!R16</f>
        <v>43344</v>
      </c>
      <c r="S14" s="253">
        <f>'SOLL-Tabelle'!S16</f>
        <v>43374</v>
      </c>
      <c r="T14" s="253">
        <f>'SOLL-Tabelle'!T16</f>
        <v>43405</v>
      </c>
      <c r="U14" s="253">
        <f>'SOLL-Tabelle'!U16</f>
        <v>43435</v>
      </c>
      <c r="V14" s="253">
        <f>'SOLL-Tabelle'!V16</f>
        <v>43466</v>
      </c>
      <c r="W14" s="253">
        <f>'SOLL-Tabelle'!W16</f>
        <v>43497</v>
      </c>
      <c r="X14" s="253">
        <f>'SOLL-Tabelle'!X16</f>
        <v>43525</v>
      </c>
      <c r="Y14" s="253">
        <f>'SOLL-Tabelle'!Y16</f>
        <v>43556</v>
      </c>
      <c r="Z14" s="253">
        <f>'SOLL-Tabelle'!Z16</f>
        <v>43586</v>
      </c>
      <c r="AA14" s="253">
        <f>'SOLL-Tabelle'!AA16</f>
        <v>43617</v>
      </c>
      <c r="AB14" s="253">
        <f>'SOLL-Tabelle'!AB16</f>
        <v>43647</v>
      </c>
      <c r="AC14" s="253">
        <f>'SOLL-Tabelle'!AC16</f>
        <v>43678</v>
      </c>
      <c r="AD14" s="253">
        <f>'SOLL-Tabelle'!AD16</f>
        <v>43709</v>
      </c>
      <c r="AE14" s="253">
        <f>'SOLL-Tabelle'!AE16</f>
        <v>43739</v>
      </c>
      <c r="AF14" s="253">
        <f>'SOLL-Tabelle'!AF16</f>
        <v>43770</v>
      </c>
      <c r="AG14" s="253">
        <f>'SOLL-Tabelle'!AG16</f>
        <v>43800</v>
      </c>
      <c r="AH14" s="253">
        <f>'SOLL-Tabelle'!AH16</f>
        <v>43831</v>
      </c>
      <c r="AI14" s="253">
        <f>'SOLL-Tabelle'!AI16</f>
        <v>43862</v>
      </c>
      <c r="AJ14" s="258">
        <f>'SOLL-Tabelle'!AJ16</f>
        <v>43891</v>
      </c>
      <c r="AK14" s="258">
        <f>'SOLL-Tabelle'!AK16</f>
        <v>43922</v>
      </c>
      <c r="AL14" s="258">
        <f>'SOLL-Tabelle'!AL16</f>
        <v>43952</v>
      </c>
      <c r="AM14" s="258">
        <f>'SOLL-Tabelle'!AM16</f>
        <v>43983</v>
      </c>
      <c r="AN14" s="258">
        <f>'SOLL-Tabelle'!AN16</f>
        <v>44013</v>
      </c>
      <c r="AO14" s="258">
        <f>'SOLL-Tabelle'!AO16</f>
        <v>44044</v>
      </c>
      <c r="AP14" s="258">
        <f>'SOLL-Tabelle'!AP16</f>
        <v>44075</v>
      </c>
      <c r="AQ14" s="253">
        <f>'SOLL-Tabelle'!AQ16</f>
        <v>44105</v>
      </c>
      <c r="AR14" s="253">
        <f>'SOLL-Tabelle'!AR16</f>
        <v>44136</v>
      </c>
      <c r="AS14" s="253">
        <f>'SOLL-Tabelle'!AS16</f>
        <v>44166</v>
      </c>
      <c r="AT14" s="253">
        <f>'SOLL-Tabelle'!AT16</f>
        <v>44197</v>
      </c>
      <c r="AU14" s="253">
        <f>'SOLL-Tabelle'!AU16</f>
        <v>44228</v>
      </c>
      <c r="AV14" s="253">
        <f>'SOLL-Tabelle'!AV16</f>
        <v>44256</v>
      </c>
      <c r="AW14" s="250">
        <f>'SOLL-Tabelle'!AW16</f>
        <v>44287</v>
      </c>
      <c r="AX14" s="250">
        <f>'SOLL-Tabelle'!AX16</f>
        <v>44317</v>
      </c>
      <c r="AY14" s="250">
        <f>'SOLL-Tabelle'!AY16</f>
        <v>44348</v>
      </c>
      <c r="AZ14" s="250">
        <f>'SOLL-Tabelle'!AZ16</f>
        <v>44378</v>
      </c>
      <c r="BA14" s="250">
        <f>'SOLL-Tabelle'!BA16</f>
        <v>44409</v>
      </c>
      <c r="BB14" s="250">
        <f>'SOLL-Tabelle'!BB16</f>
        <v>44440</v>
      </c>
      <c r="BC14" s="250">
        <f>'SOLL-Tabelle'!BC16</f>
        <v>44470</v>
      </c>
      <c r="BD14" s="250">
        <f>'SOLL-Tabelle'!BD16</f>
        <v>44501</v>
      </c>
      <c r="BE14" s="250">
        <f>'SOLL-Tabelle'!BE16</f>
        <v>44531</v>
      </c>
      <c r="BF14" s="250">
        <f>'SOLL-Tabelle'!BF16</f>
        <v>44562</v>
      </c>
      <c r="BG14" s="250">
        <f>'SOLL-Tabelle'!BG16</f>
        <v>44593</v>
      </c>
      <c r="BH14" s="250">
        <f>'SOLL-Tabelle'!BH16</f>
        <v>44621</v>
      </c>
      <c r="BI14" s="250">
        <f>'SOLL-Tabelle'!BI16</f>
        <v>44652</v>
      </c>
      <c r="BJ14" s="250">
        <f>'SOLL-Tabelle'!BJ16</f>
        <v>44682</v>
      </c>
      <c r="BK14" s="250">
        <f>'SOLL-Tabelle'!BK16</f>
        <v>44713</v>
      </c>
      <c r="BL14" s="250">
        <f>'SOLL-Tabelle'!BL16</f>
        <v>44743</v>
      </c>
      <c r="BM14" s="250">
        <f>'SOLL-Tabelle'!BM16</f>
        <v>44774</v>
      </c>
      <c r="BN14" s="250">
        <f>'SOLL-Tabelle'!BN16</f>
        <v>44805</v>
      </c>
      <c r="BO14" s="250">
        <f>'SOLL-Tabelle'!BO16</f>
        <v>44835</v>
      </c>
      <c r="BP14" s="250">
        <f>'SOLL-Tabelle'!BP16</f>
        <v>44866</v>
      </c>
      <c r="BQ14" s="250">
        <f>'SOLL-Tabelle'!BQ16</f>
        <v>44896</v>
      </c>
      <c r="BR14" s="250">
        <f>'SOLL-Tabelle'!BR16</f>
        <v>44927</v>
      </c>
      <c r="BS14" s="250">
        <f>'SOLL-Tabelle'!BS16</f>
        <v>44958</v>
      </c>
      <c r="BT14" s="250">
        <f>'SOLL-Tabelle'!BT16</f>
        <v>44986</v>
      </c>
      <c r="BU14" s="250">
        <f>'SOLL-Tabelle'!BU16</f>
        <v>45017</v>
      </c>
      <c r="BV14" s="250">
        <f>'SOLL-Tabelle'!BV16</f>
        <v>45047</v>
      </c>
      <c r="BW14" s="250">
        <f>'SOLL-Tabelle'!BW16</f>
        <v>45078</v>
      </c>
      <c r="BX14" s="42"/>
    </row>
    <row r="15" spans="1:76" s="85" customFormat="1">
      <c r="A15" s="197"/>
      <c r="B15" s="95"/>
      <c r="C15" s="197"/>
      <c r="D15" s="254"/>
      <c r="E15" s="254"/>
      <c r="F15" s="254"/>
      <c r="G15" s="254"/>
      <c r="H15" s="254"/>
      <c r="I15" s="254"/>
      <c r="J15" s="264"/>
      <c r="K15" s="264"/>
      <c r="L15" s="264"/>
      <c r="M15" s="26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61"/>
      <c r="AK15" s="261"/>
      <c r="AL15" s="261"/>
      <c r="AM15" s="261"/>
      <c r="AN15" s="259"/>
      <c r="AO15" s="259"/>
      <c r="AP15" s="259"/>
      <c r="AQ15" s="256"/>
      <c r="AR15" s="256"/>
      <c r="AS15" s="256"/>
      <c r="AT15" s="256"/>
      <c r="AU15" s="256"/>
      <c r="AV15" s="256"/>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96"/>
    </row>
    <row r="16" spans="1:76" ht="12.75" customHeight="1" thickBot="1">
      <c r="A16" s="125"/>
      <c r="B16" s="43" t="s">
        <v>65</v>
      </c>
      <c r="C16" s="44"/>
      <c r="D16" s="255"/>
      <c r="E16" s="255"/>
      <c r="F16" s="255"/>
      <c r="G16" s="255"/>
      <c r="H16" s="255"/>
      <c r="I16" s="255"/>
      <c r="J16" s="265"/>
      <c r="K16" s="265"/>
      <c r="L16" s="265"/>
      <c r="M16" s="26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62"/>
      <c r="AK16" s="262"/>
      <c r="AL16" s="262"/>
      <c r="AM16" s="262"/>
      <c r="AN16" s="260"/>
      <c r="AO16" s="260"/>
      <c r="AP16" s="260"/>
      <c r="AQ16" s="257"/>
      <c r="AR16" s="257"/>
      <c r="AS16" s="257"/>
      <c r="AT16" s="257"/>
      <c r="AU16" s="257"/>
      <c r="AV16" s="257"/>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44" t="s">
        <v>86</v>
      </c>
    </row>
    <row r="17" spans="2:76" s="93" customFormat="1" ht="37.5" customHeight="1">
      <c r="B17" s="97" t="s">
        <v>66</v>
      </c>
      <c r="C17" s="46" t="s">
        <v>67</v>
      </c>
      <c r="D17" s="266"/>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8"/>
      <c r="BX17" s="245"/>
    </row>
    <row r="18" spans="2:76" ht="51">
      <c r="B18" s="22" t="str">
        <f>IF('SOLL-Tabelle'!B18&gt;0,'SOLL-Tabelle'!B18,"")</f>
        <v>MS 1: Fragebogen zur Onlineabfrage und Interview-Leitfaden erstellt,  abgestimmt und durchgeführt (06/2018)</v>
      </c>
      <c r="C18" s="23" t="str">
        <f>IF('SOLL-Tabelle'!C18&gt;0,'SOLL-Tabelle'!C18,"")</f>
        <v>AP 1</v>
      </c>
      <c r="D18" s="176"/>
      <c r="E18" s="180"/>
      <c r="F18" s="180"/>
      <c r="G18" s="180"/>
      <c r="H18" s="180"/>
      <c r="I18" s="180"/>
      <c r="J18" s="184"/>
      <c r="K18" s="184"/>
      <c r="L18" s="184"/>
      <c r="M18" s="184"/>
      <c r="N18" s="180"/>
      <c r="O18" s="180"/>
      <c r="P18" s="180"/>
      <c r="Q18" s="180"/>
      <c r="R18" s="178" t="s">
        <v>70</v>
      </c>
      <c r="S18" s="178"/>
      <c r="T18" s="178"/>
      <c r="U18" s="178"/>
      <c r="V18" s="178"/>
      <c r="W18" s="178"/>
      <c r="X18" s="178"/>
      <c r="Y18" s="178"/>
      <c r="Z18" s="178"/>
      <c r="AA18" s="178"/>
      <c r="AB18" s="178"/>
      <c r="AC18" s="178"/>
      <c r="AD18" s="178"/>
      <c r="AE18" s="178"/>
      <c r="AF18" s="178"/>
      <c r="AG18" s="178"/>
      <c r="AH18" s="178"/>
      <c r="AI18" s="178"/>
      <c r="AJ18" s="190"/>
      <c r="AK18" s="190"/>
      <c r="AL18" s="190"/>
      <c r="AM18" s="191"/>
      <c r="AN18" s="192"/>
      <c r="AO18" s="192"/>
      <c r="AP18" s="192"/>
      <c r="AQ18" s="180"/>
      <c r="AR18" s="180"/>
      <c r="AS18" s="180"/>
      <c r="AT18" s="180"/>
      <c r="AU18" s="180"/>
      <c r="AV18" s="180"/>
      <c r="AW18" s="180"/>
      <c r="AX18" s="180"/>
      <c r="AY18" s="180"/>
      <c r="AZ18" s="180"/>
      <c r="BA18" s="180"/>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19"/>
      <c r="BX18" s="123">
        <f t="shared" ref="BX18:BX44" si="0">COUNTIF(AN18:BW18,"X") + COUNTIF(D18:AM18,"X")</f>
        <v>1</v>
      </c>
    </row>
    <row r="19" spans="2:76" s="125" customFormat="1" ht="38.25">
      <c r="B19" s="22" t="str">
        <f>IF('SOLL-Tabelle'!B19&gt;0,'SOLL-Tabelle'!B19,"")</f>
        <v>MS 2: Empfehlungen für Angebotserstelllung erarbeitet (11/2018)</v>
      </c>
      <c r="C19" s="23" t="str">
        <f>IF('SOLL-Tabelle'!C19&gt;0,'SOLL-Tabelle'!C19,"")</f>
        <v>AP 1</v>
      </c>
      <c r="D19" s="176"/>
      <c r="E19" s="180"/>
      <c r="F19" s="180"/>
      <c r="G19" s="180"/>
      <c r="H19" s="180" t="s">
        <v>70</v>
      </c>
      <c r="I19" s="180"/>
      <c r="J19" s="184"/>
      <c r="K19" s="184"/>
      <c r="L19" s="184"/>
      <c r="M19" s="184"/>
      <c r="N19" s="180"/>
      <c r="O19" s="180"/>
      <c r="P19" s="180"/>
      <c r="Q19" s="180"/>
      <c r="R19" s="178"/>
      <c r="S19" s="178"/>
      <c r="T19" s="178"/>
      <c r="U19" s="178"/>
      <c r="V19" s="178"/>
      <c r="W19" s="178"/>
      <c r="X19" s="178"/>
      <c r="Y19" s="178"/>
      <c r="Z19" s="178"/>
      <c r="AA19" s="178"/>
      <c r="AB19" s="178"/>
      <c r="AC19" s="178"/>
      <c r="AD19" s="178"/>
      <c r="AE19" s="178"/>
      <c r="AF19" s="178"/>
      <c r="AG19" s="178"/>
      <c r="AH19" s="178"/>
      <c r="AI19" s="178"/>
      <c r="AJ19" s="190"/>
      <c r="AK19" s="190"/>
      <c r="AL19" s="190"/>
      <c r="AM19" s="191"/>
      <c r="AN19" s="192"/>
      <c r="AO19" s="192"/>
      <c r="AP19" s="192"/>
      <c r="AQ19" s="180"/>
      <c r="AR19" s="180"/>
      <c r="AS19" s="180"/>
      <c r="AT19" s="180"/>
      <c r="AU19" s="180"/>
      <c r="AV19" s="180"/>
      <c r="AW19" s="180"/>
      <c r="AX19" s="180"/>
      <c r="AY19" s="180"/>
      <c r="AZ19" s="180"/>
      <c r="BA19" s="180"/>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19"/>
      <c r="BX19" s="123">
        <f t="shared" si="0"/>
        <v>1</v>
      </c>
    </row>
    <row r="20" spans="2:76" s="125" customFormat="1" ht="25.5">
      <c r="B20" s="22" t="str">
        <f>IF('SOLL-Tabelle'!B20&gt;0,'SOLL-Tabelle'!B20,"")</f>
        <v xml:space="preserve">MS 3: Dienstleistungen überarbeitet </v>
      </c>
      <c r="C20" s="23" t="str">
        <f>IF('SOLL-Tabelle'!C20&gt;0,'SOLL-Tabelle'!C20,"")</f>
        <v>AP 2</v>
      </c>
      <c r="D20" s="176"/>
      <c r="E20" s="180"/>
      <c r="F20" s="180"/>
      <c r="G20" s="180"/>
      <c r="H20" s="180"/>
      <c r="I20" s="180"/>
      <c r="J20" s="184"/>
      <c r="K20" s="184"/>
      <c r="L20" s="184"/>
      <c r="M20" s="184"/>
      <c r="N20" s="180"/>
      <c r="O20" s="180"/>
      <c r="P20" s="180"/>
      <c r="Q20" s="180"/>
      <c r="R20" s="178"/>
      <c r="S20" s="178"/>
      <c r="T20" s="178"/>
      <c r="U20" s="178"/>
      <c r="V20" s="178"/>
      <c r="W20" s="178"/>
      <c r="X20" s="178"/>
      <c r="Y20" s="178" t="s">
        <v>70</v>
      </c>
      <c r="Z20" s="178"/>
      <c r="AA20" s="178"/>
      <c r="AB20" s="178"/>
      <c r="AC20" s="178"/>
      <c r="AD20" s="178"/>
      <c r="AE20" s="178" t="s">
        <v>70</v>
      </c>
      <c r="AF20" s="178"/>
      <c r="AG20" s="178"/>
      <c r="AH20" s="178"/>
      <c r="AI20" s="178"/>
      <c r="AJ20" s="190"/>
      <c r="AK20" s="190"/>
      <c r="AL20" s="190"/>
      <c r="AM20" s="191"/>
      <c r="AN20" s="192"/>
      <c r="AO20" s="192"/>
      <c r="AP20" s="192"/>
      <c r="AQ20" s="180"/>
      <c r="AR20" s="180"/>
      <c r="AS20" s="180"/>
      <c r="AT20" s="180"/>
      <c r="AU20" s="180"/>
      <c r="AV20" s="180"/>
      <c r="AW20" s="180"/>
      <c r="AX20" s="180"/>
      <c r="AY20" s="180"/>
      <c r="AZ20" s="180"/>
      <c r="BA20" s="180"/>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19"/>
      <c r="BX20" s="123">
        <f t="shared" si="0"/>
        <v>2</v>
      </c>
    </row>
    <row r="21" spans="2:76" s="125" customFormat="1" ht="63.75">
      <c r="B21" s="22" t="str">
        <f>IF('SOLL-Tabelle'!B21&gt;0,'SOLL-Tabelle'!B21,"")</f>
        <v xml:space="preserve">MS 4: Gesamtkonzept Umsetzung Gesundheitsmanagement abgestimmt und Ziele definiert (12/2018) </v>
      </c>
      <c r="C21" s="23" t="str">
        <f>IF('SOLL-Tabelle'!C21&gt;0,'SOLL-Tabelle'!C21,"")</f>
        <v>AP 3</v>
      </c>
      <c r="D21" s="176"/>
      <c r="E21" s="180"/>
      <c r="F21" s="180"/>
      <c r="G21" s="180"/>
      <c r="H21" s="180"/>
      <c r="I21" s="180"/>
      <c r="J21" s="184"/>
      <c r="K21" s="184"/>
      <c r="L21" s="184"/>
      <c r="M21" s="184"/>
      <c r="N21" s="180"/>
      <c r="O21" s="180"/>
      <c r="P21" s="180"/>
      <c r="Q21" s="180"/>
      <c r="R21" s="178"/>
      <c r="S21" s="178"/>
      <c r="T21" s="178"/>
      <c r="U21" s="178"/>
      <c r="V21" s="178" t="s">
        <v>70</v>
      </c>
      <c r="W21" s="178"/>
      <c r="X21" s="178"/>
      <c r="Y21" s="178"/>
      <c r="Z21" s="178"/>
      <c r="AA21" s="178"/>
      <c r="AB21" s="178"/>
      <c r="AC21" s="178"/>
      <c r="AD21" s="178"/>
      <c r="AE21" s="178"/>
      <c r="AF21" s="178"/>
      <c r="AG21" s="178"/>
      <c r="AH21" s="178"/>
      <c r="AI21" s="178"/>
      <c r="AJ21" s="190"/>
      <c r="AK21" s="190"/>
      <c r="AL21" s="190"/>
      <c r="AM21" s="191"/>
      <c r="AN21" s="192"/>
      <c r="AO21" s="192"/>
      <c r="AP21" s="192"/>
      <c r="AQ21" s="180"/>
      <c r="AR21" s="180"/>
      <c r="AS21" s="180"/>
      <c r="AT21" s="180"/>
      <c r="AU21" s="180"/>
      <c r="AV21" s="180"/>
      <c r="AW21" s="180"/>
      <c r="AX21" s="180"/>
      <c r="AY21" s="180"/>
      <c r="AZ21" s="180"/>
      <c r="BA21" s="180"/>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19"/>
      <c r="BX21" s="123">
        <f t="shared" si="0"/>
        <v>1</v>
      </c>
    </row>
    <row r="22" spans="2:76" s="125" customFormat="1" ht="63.75">
      <c r="B22" s="22" t="str">
        <f>IF('SOLL-Tabelle'!B22&gt;0,'SOLL-Tabelle'!B22,"")</f>
        <v xml:space="preserve">MS 12: Gesamtdurchführung evaluiert, Materialien dokumentiert inkl. Verbesserungsvorschlägen (11/2020) </v>
      </c>
      <c r="C22" s="23" t="str">
        <f>IF('SOLL-Tabelle'!C22&gt;0,'SOLL-Tabelle'!C22,"")</f>
        <v>AP 3</v>
      </c>
      <c r="D22" s="176"/>
      <c r="E22" s="180"/>
      <c r="F22" s="180"/>
      <c r="G22" s="180"/>
      <c r="H22" s="180"/>
      <c r="I22" s="180"/>
      <c r="J22" s="184"/>
      <c r="K22" s="184"/>
      <c r="L22" s="184"/>
      <c r="M22" s="184"/>
      <c r="N22" s="180"/>
      <c r="O22" s="180"/>
      <c r="P22" s="180"/>
      <c r="Q22" s="180"/>
      <c r="R22" s="178"/>
      <c r="S22" s="178"/>
      <c r="T22" s="178"/>
      <c r="U22" s="178"/>
      <c r="V22" s="178"/>
      <c r="W22" s="178"/>
      <c r="X22" s="178"/>
      <c r="Y22" s="178"/>
      <c r="Z22" s="178"/>
      <c r="AA22" s="178"/>
      <c r="AB22" s="178"/>
      <c r="AC22" s="178"/>
      <c r="AD22" s="178"/>
      <c r="AE22" s="178"/>
      <c r="AF22" s="178"/>
      <c r="AG22" s="178"/>
      <c r="AH22" s="178"/>
      <c r="AI22" s="178"/>
      <c r="AJ22" s="190"/>
      <c r="AK22" s="190"/>
      <c r="AL22" s="190"/>
      <c r="AM22" s="191"/>
      <c r="AN22" s="192"/>
      <c r="AO22" s="192"/>
      <c r="AP22" s="192"/>
      <c r="AQ22" s="180"/>
      <c r="AR22" s="180"/>
      <c r="AS22" s="180"/>
      <c r="AT22" s="180"/>
      <c r="AU22" s="180"/>
      <c r="AV22" s="180"/>
      <c r="AW22" s="180"/>
      <c r="AX22" s="180"/>
      <c r="AY22" s="180"/>
      <c r="AZ22" s="180"/>
      <c r="BA22" s="180"/>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19"/>
      <c r="BX22" s="123">
        <f t="shared" si="0"/>
        <v>0</v>
      </c>
    </row>
    <row r="23" spans="2:76" s="125" customFormat="1" ht="38.25">
      <c r="B23" s="22" t="str">
        <f>IF('SOLL-Tabelle'!B23&gt;0,'SOLL-Tabelle'!B23,"")</f>
        <v xml:space="preserve">MS 6: Konzept zum Employer-Branding  abgestimmt und umgesetzt (06/2019) </v>
      </c>
      <c r="C23" s="23" t="str">
        <f>IF('SOLL-Tabelle'!C23&gt;0,'SOLL-Tabelle'!C23,"")</f>
        <v>AP 4</v>
      </c>
      <c r="D23" s="176"/>
      <c r="E23" s="180"/>
      <c r="F23" s="180"/>
      <c r="G23" s="180"/>
      <c r="H23" s="180"/>
      <c r="I23" s="180"/>
      <c r="J23" s="184"/>
      <c r="K23" s="184"/>
      <c r="L23" s="184"/>
      <c r="M23" s="184"/>
      <c r="N23" s="180"/>
      <c r="O23" s="180"/>
      <c r="P23" s="180"/>
      <c r="Q23" s="180"/>
      <c r="R23" s="178"/>
      <c r="S23" s="178"/>
      <c r="T23" s="178"/>
      <c r="U23" s="178"/>
      <c r="V23" s="178"/>
      <c r="W23" s="178"/>
      <c r="X23" s="178"/>
      <c r="Y23" s="178"/>
      <c r="Z23" s="178"/>
      <c r="AA23" s="178"/>
      <c r="AB23" s="178"/>
      <c r="AC23" s="178"/>
      <c r="AD23" s="178"/>
      <c r="AE23" s="178" t="s">
        <v>70</v>
      </c>
      <c r="AF23" s="178"/>
      <c r="AG23" s="178"/>
      <c r="AH23" s="178"/>
      <c r="AI23" s="178"/>
      <c r="AJ23" s="190"/>
      <c r="AK23" s="190"/>
      <c r="AL23" s="190"/>
      <c r="AM23" s="191"/>
      <c r="AN23" s="192"/>
      <c r="AO23" s="192"/>
      <c r="AP23" s="192"/>
      <c r="AQ23" s="180"/>
      <c r="AR23" s="180"/>
      <c r="AS23" s="180"/>
      <c r="AT23" s="180"/>
      <c r="AU23" s="180"/>
      <c r="AV23" s="180"/>
      <c r="AW23" s="180"/>
      <c r="AX23" s="180"/>
      <c r="AY23" s="180"/>
      <c r="AZ23" s="180"/>
      <c r="BA23" s="180"/>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19"/>
      <c r="BX23" s="123">
        <f t="shared" si="0"/>
        <v>1</v>
      </c>
    </row>
    <row r="24" spans="2:76" s="125" customFormat="1" ht="46.5" customHeight="1">
      <c r="B24" s="22" t="str">
        <f>IF('SOLL-Tabelle'!B24&gt;0,'SOLL-Tabelle'!B24,"")</f>
        <v>MS 9: Konzept zum Regional-Branding umgesetzt (03/2020)</v>
      </c>
      <c r="C24" s="23" t="str">
        <f>IF('SOLL-Tabelle'!C24&gt;0,'SOLL-Tabelle'!C24,"")</f>
        <v>AP 5</v>
      </c>
      <c r="D24" s="176"/>
      <c r="E24" s="180"/>
      <c r="F24" s="180"/>
      <c r="G24" s="180"/>
      <c r="H24" s="180"/>
      <c r="I24" s="180"/>
      <c r="J24" s="184"/>
      <c r="K24" s="184"/>
      <c r="L24" s="184"/>
      <c r="M24" s="184"/>
      <c r="N24" s="180"/>
      <c r="O24" s="180"/>
      <c r="P24" s="180"/>
      <c r="Q24" s="180"/>
      <c r="R24" s="178"/>
      <c r="S24" s="178"/>
      <c r="T24" s="178"/>
      <c r="U24" s="178"/>
      <c r="V24" s="178"/>
      <c r="W24" s="178"/>
      <c r="X24" s="178"/>
      <c r="Y24" s="178"/>
      <c r="Z24" s="178"/>
      <c r="AA24" s="178"/>
      <c r="AB24" s="178"/>
      <c r="AC24" s="178"/>
      <c r="AD24" s="178"/>
      <c r="AE24" s="178"/>
      <c r="AF24" s="178"/>
      <c r="AG24" s="178"/>
      <c r="AH24" s="178"/>
      <c r="AI24" s="178"/>
      <c r="AJ24" s="190"/>
      <c r="AK24" s="190"/>
      <c r="AL24" s="190"/>
      <c r="AM24" s="191"/>
      <c r="AN24" s="192"/>
      <c r="AO24" s="192"/>
      <c r="AP24" s="192"/>
      <c r="AQ24" s="180"/>
      <c r="AR24" s="180"/>
      <c r="AS24" s="180"/>
      <c r="AT24" s="180"/>
      <c r="AU24" s="180"/>
      <c r="AV24" s="180"/>
      <c r="AW24" s="180"/>
      <c r="AX24" s="180"/>
      <c r="AY24" s="180"/>
      <c r="AZ24" s="180"/>
      <c r="BA24" s="180"/>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19"/>
      <c r="BX24" s="123">
        <f t="shared" si="0"/>
        <v>0</v>
      </c>
    </row>
    <row r="25" spans="2:76" s="125" customFormat="1" ht="27" customHeight="1">
      <c r="B25" s="22" t="str">
        <f>IF('SOLL-Tabelle'!B25&gt;0,'SOLL-Tabelle'!B25,"")</f>
        <v xml:space="preserve">MS 7: Erste Angebote  verfügbar gemacht (03/2019) </v>
      </c>
      <c r="C25" s="23" t="str">
        <f>IF('SOLL-Tabelle'!C25&gt;0,'SOLL-Tabelle'!C25,"")</f>
        <v>AP 6</v>
      </c>
      <c r="D25" s="176"/>
      <c r="E25" s="180"/>
      <c r="F25" s="180"/>
      <c r="G25" s="180"/>
      <c r="H25" s="180"/>
      <c r="I25" s="180"/>
      <c r="J25" s="184"/>
      <c r="K25" s="184"/>
      <c r="L25" s="184"/>
      <c r="M25" s="184"/>
      <c r="N25" s="180"/>
      <c r="O25" s="180"/>
      <c r="P25" s="180"/>
      <c r="Q25" s="180"/>
      <c r="R25" s="178"/>
      <c r="S25" s="178"/>
      <c r="T25" s="178"/>
      <c r="U25" s="178"/>
      <c r="V25" s="178"/>
      <c r="W25" s="178"/>
      <c r="X25" s="178"/>
      <c r="Y25" s="178" t="s">
        <v>70</v>
      </c>
      <c r="Z25" s="178"/>
      <c r="AA25" s="178"/>
      <c r="AB25" s="178"/>
      <c r="AC25" s="178"/>
      <c r="AD25" s="178"/>
      <c r="AE25" s="178"/>
      <c r="AF25" s="178"/>
      <c r="AG25" s="178"/>
      <c r="AH25" s="178"/>
      <c r="AI25" s="178"/>
      <c r="AJ25" s="190"/>
      <c r="AK25" s="190"/>
      <c r="AL25" s="190"/>
      <c r="AM25" s="191"/>
      <c r="AN25" s="192"/>
      <c r="AO25" s="192"/>
      <c r="AP25" s="192"/>
      <c r="AQ25" s="180"/>
      <c r="AR25" s="180"/>
      <c r="AS25" s="180"/>
      <c r="AT25" s="180"/>
      <c r="AU25" s="180"/>
      <c r="AV25" s="180"/>
      <c r="AW25" s="180"/>
      <c r="AX25" s="180"/>
      <c r="AY25" s="180"/>
      <c r="AZ25" s="180"/>
      <c r="BA25" s="180"/>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19"/>
      <c r="BX25" s="123">
        <f t="shared" si="0"/>
        <v>1</v>
      </c>
    </row>
    <row r="26" spans="2:76" s="125" customFormat="1" ht="51">
      <c r="B26" s="22" t="str">
        <f>IF('SOLL-Tabelle'!B26&gt;0,'SOLL-Tabelle'!B26,"")</f>
        <v>MS 10: Konzept zu Schulungs- und Beratungsdienstleistungen erarbeitet (03/2020)</v>
      </c>
      <c r="C26" s="23" t="str">
        <f>IF('SOLL-Tabelle'!C26&gt;0,'SOLL-Tabelle'!C26,"")</f>
        <v>AP 6</v>
      </c>
      <c r="D26" s="176"/>
      <c r="E26" s="180"/>
      <c r="F26" s="180"/>
      <c r="G26" s="180"/>
      <c r="H26" s="180"/>
      <c r="I26" s="180"/>
      <c r="J26" s="184"/>
      <c r="K26" s="184"/>
      <c r="L26" s="184"/>
      <c r="M26" s="184"/>
      <c r="N26" s="180"/>
      <c r="O26" s="180"/>
      <c r="P26" s="180"/>
      <c r="Q26" s="180"/>
      <c r="R26" s="178"/>
      <c r="S26" s="178"/>
      <c r="T26" s="178"/>
      <c r="U26" s="178"/>
      <c r="V26" s="178"/>
      <c r="W26" s="178"/>
      <c r="X26" s="178"/>
      <c r="Y26" s="178"/>
      <c r="Z26" s="178"/>
      <c r="AA26" s="178"/>
      <c r="AB26" s="178"/>
      <c r="AC26" s="178"/>
      <c r="AD26" s="178"/>
      <c r="AE26" s="178"/>
      <c r="AF26" s="178"/>
      <c r="AG26" s="178" t="s">
        <v>70</v>
      </c>
      <c r="AH26" s="178"/>
      <c r="AI26" s="178"/>
      <c r="AJ26" s="190"/>
      <c r="AK26" s="190"/>
      <c r="AL26" s="190"/>
      <c r="AM26" s="191"/>
      <c r="AN26" s="192"/>
      <c r="AO26" s="192"/>
      <c r="AP26" s="192"/>
      <c r="AQ26" s="180"/>
      <c r="AR26" s="180"/>
      <c r="AS26" s="180"/>
      <c r="AT26" s="180"/>
      <c r="AU26" s="180"/>
      <c r="AV26" s="180"/>
      <c r="AW26" s="180"/>
      <c r="AX26" s="180"/>
      <c r="AY26" s="180"/>
      <c r="AZ26" s="180"/>
      <c r="BA26" s="180"/>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19"/>
      <c r="BX26" s="123">
        <f t="shared" si="0"/>
        <v>1</v>
      </c>
    </row>
    <row r="27" spans="2:76" s="125" customFormat="1" ht="51">
      <c r="B27" s="22" t="str">
        <f>IF('SOLL-Tabelle'!B27&gt;0,'SOLL-Tabelle'!B27,"")</f>
        <v xml:space="preserve">MS 11: Konzept über die Aufbereitung regionalspezifischer Inhalte erstellt (10/2020) </v>
      </c>
      <c r="C27" s="23" t="str">
        <f>IF('SOLL-Tabelle'!C27&gt;0,'SOLL-Tabelle'!C27,"")</f>
        <v>AP 7</v>
      </c>
      <c r="D27" s="176"/>
      <c r="E27" s="180"/>
      <c r="F27" s="180"/>
      <c r="G27" s="180"/>
      <c r="H27" s="180"/>
      <c r="I27" s="180"/>
      <c r="J27" s="184"/>
      <c r="K27" s="184"/>
      <c r="L27" s="184"/>
      <c r="M27" s="184"/>
      <c r="N27" s="180"/>
      <c r="O27" s="180"/>
      <c r="P27" s="180"/>
      <c r="Q27" s="180"/>
      <c r="R27" s="178"/>
      <c r="S27" s="178"/>
      <c r="T27" s="178"/>
      <c r="U27" s="178"/>
      <c r="V27" s="178"/>
      <c r="W27" s="178"/>
      <c r="X27" s="178"/>
      <c r="Y27" s="178"/>
      <c r="Z27" s="178"/>
      <c r="AA27" s="178"/>
      <c r="AB27" s="178"/>
      <c r="AC27" s="178"/>
      <c r="AD27" s="178"/>
      <c r="AE27" s="178"/>
      <c r="AF27" s="178" t="s">
        <v>70</v>
      </c>
      <c r="AG27" s="178"/>
      <c r="AH27" s="178"/>
      <c r="AI27" s="178"/>
      <c r="AJ27" s="190"/>
      <c r="AK27" s="190"/>
      <c r="AL27" s="190"/>
      <c r="AM27" s="191"/>
      <c r="AN27" s="192"/>
      <c r="AO27" s="192"/>
      <c r="AP27" s="192"/>
      <c r="AQ27" s="180"/>
      <c r="AR27" s="180"/>
      <c r="AS27" s="180"/>
      <c r="AT27" s="180"/>
      <c r="AU27" s="180"/>
      <c r="AV27" s="180"/>
      <c r="AW27" s="180"/>
      <c r="AX27" s="180"/>
      <c r="AY27" s="180"/>
      <c r="AZ27" s="180"/>
      <c r="BA27" s="180"/>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19"/>
      <c r="BX27" s="123">
        <f t="shared" si="0"/>
        <v>1</v>
      </c>
    </row>
    <row r="28" spans="2:76" s="125" customFormat="1" ht="38.25">
      <c r="B28" s="22" t="str">
        <f>IF('SOLL-Tabelle'!B28&gt;0,'SOLL-Tabelle'!B28,"")</f>
        <v xml:space="preserve">MS 5: Erste Regionale Gesundheitswoche durchgeführt (11/2018) </v>
      </c>
      <c r="C28" s="23" t="str">
        <f>IF('SOLL-Tabelle'!C28&gt;0,'SOLL-Tabelle'!C28,"")</f>
        <v>AP 8</v>
      </c>
      <c r="D28" s="176"/>
      <c r="E28" s="180"/>
      <c r="F28" s="180"/>
      <c r="G28" s="180"/>
      <c r="H28" s="180"/>
      <c r="I28" s="180"/>
      <c r="J28" s="184"/>
      <c r="K28" s="184"/>
      <c r="L28" s="184"/>
      <c r="M28" s="184"/>
      <c r="N28" s="180"/>
      <c r="O28" s="180"/>
      <c r="P28" s="180"/>
      <c r="Q28" s="180"/>
      <c r="R28" s="178"/>
      <c r="S28" s="178"/>
      <c r="T28" s="178"/>
      <c r="U28" s="178"/>
      <c r="V28" s="178" t="s">
        <v>122</v>
      </c>
      <c r="W28" s="178"/>
      <c r="X28" s="178"/>
      <c r="Y28" s="178"/>
      <c r="Z28" s="178"/>
      <c r="AA28" s="178"/>
      <c r="AB28" s="178"/>
      <c r="AC28" s="178"/>
      <c r="AD28" s="178"/>
      <c r="AE28" s="178"/>
      <c r="AF28" s="178"/>
      <c r="AG28" s="178"/>
      <c r="AH28" s="178"/>
      <c r="AI28" s="178"/>
      <c r="AJ28" s="190"/>
      <c r="AK28" s="190"/>
      <c r="AL28" s="190"/>
      <c r="AM28" s="191"/>
      <c r="AN28" s="192"/>
      <c r="AO28" s="192"/>
      <c r="AP28" s="192"/>
      <c r="AQ28" s="180"/>
      <c r="AR28" s="180"/>
      <c r="AS28" s="180"/>
      <c r="AT28" s="180"/>
      <c r="AU28" s="180"/>
      <c r="AV28" s="180"/>
      <c r="AW28" s="180"/>
      <c r="AX28" s="180"/>
      <c r="AY28" s="180"/>
      <c r="AZ28" s="180"/>
      <c r="BA28" s="180"/>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19"/>
      <c r="BX28" s="123">
        <f t="shared" si="0"/>
        <v>1</v>
      </c>
    </row>
    <row r="29" spans="2:76" s="125" customFormat="1" ht="38.25">
      <c r="B29" s="22" t="str">
        <f>IF('SOLL-Tabelle'!B29&gt;0,'SOLL-Tabelle'!B29,"")</f>
        <v xml:space="preserve">MS 8: Erste Überregionale Aktionstage durchgeführt (09/2019) </v>
      </c>
      <c r="C29" s="23" t="str">
        <f>IF('SOLL-Tabelle'!C29&gt;0,'SOLL-Tabelle'!C29,"")</f>
        <v>AP 9</v>
      </c>
      <c r="D29" s="176"/>
      <c r="E29" s="180"/>
      <c r="F29" s="180"/>
      <c r="G29" s="180"/>
      <c r="H29" s="180"/>
      <c r="I29" s="180"/>
      <c r="J29" s="184"/>
      <c r="K29" s="184"/>
      <c r="L29" s="184"/>
      <c r="M29" s="184"/>
      <c r="N29" s="180"/>
      <c r="O29" s="180"/>
      <c r="P29" s="180"/>
      <c r="Q29" s="180"/>
      <c r="R29" s="178"/>
      <c r="S29" s="178"/>
      <c r="T29" s="178"/>
      <c r="U29" s="178"/>
      <c r="V29" s="178"/>
      <c r="W29" s="178"/>
      <c r="X29" s="178"/>
      <c r="Y29" s="178"/>
      <c r="Z29" s="178"/>
      <c r="AA29" s="178"/>
      <c r="AB29" s="178"/>
      <c r="AC29" s="178"/>
      <c r="AD29" s="178"/>
      <c r="AE29" s="178"/>
      <c r="AF29" s="178" t="s">
        <v>70</v>
      </c>
      <c r="AG29" s="178"/>
      <c r="AH29" s="178"/>
      <c r="AI29" s="178"/>
      <c r="AJ29" s="190"/>
      <c r="AK29" s="190"/>
      <c r="AL29" s="190"/>
      <c r="AM29" s="191"/>
      <c r="AN29" s="192"/>
      <c r="AO29" s="192"/>
      <c r="AP29" s="192"/>
      <c r="AQ29" s="180"/>
      <c r="AR29" s="180"/>
      <c r="AS29" s="180"/>
      <c r="AT29" s="180"/>
      <c r="AU29" s="180"/>
      <c r="AV29" s="180"/>
      <c r="AW29" s="180"/>
      <c r="AX29" s="180"/>
      <c r="AY29" s="180"/>
      <c r="AZ29" s="180"/>
      <c r="BA29" s="180"/>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19"/>
      <c r="BX29" s="123">
        <f t="shared" si="0"/>
        <v>1</v>
      </c>
    </row>
    <row r="30" spans="2:76" s="125" customFormat="1" ht="27" customHeight="1">
      <c r="B30" s="22" t="str">
        <f>IF('SOLL-Tabelle'!B30&gt;0,'SOLL-Tabelle'!B30,"")</f>
        <v/>
      </c>
      <c r="C30" s="23" t="str">
        <f>IF('SOLL-Tabelle'!C30&gt;0,'SOLL-Tabelle'!C30,"")</f>
        <v/>
      </c>
      <c r="D30" s="176"/>
      <c r="E30" s="180"/>
      <c r="F30" s="180"/>
      <c r="G30" s="180"/>
      <c r="H30" s="180"/>
      <c r="I30" s="180"/>
      <c r="J30" s="180"/>
      <c r="K30" s="180"/>
      <c r="L30" s="180"/>
      <c r="M30" s="180"/>
      <c r="N30" s="180"/>
      <c r="O30" s="180"/>
      <c r="P30" s="180"/>
      <c r="Q30" s="180"/>
      <c r="R30" s="178"/>
      <c r="S30" s="178"/>
      <c r="T30" s="178"/>
      <c r="U30" s="178"/>
      <c r="V30" s="178"/>
      <c r="W30" s="178"/>
      <c r="X30" s="178"/>
      <c r="Y30" s="178"/>
      <c r="Z30" s="178"/>
      <c r="AA30" s="178"/>
      <c r="AB30" s="178"/>
      <c r="AC30" s="178"/>
      <c r="AD30" s="178"/>
      <c r="AE30" s="178"/>
      <c r="AF30" s="178"/>
      <c r="AG30" s="178"/>
      <c r="AH30" s="178"/>
      <c r="AI30" s="178"/>
      <c r="AJ30" s="178"/>
      <c r="AK30" s="178"/>
      <c r="AL30" s="178"/>
      <c r="AM30" s="181"/>
      <c r="AN30" s="180"/>
      <c r="AO30" s="180"/>
      <c r="AP30" s="180"/>
      <c r="AQ30" s="180"/>
      <c r="AR30" s="180"/>
      <c r="AS30" s="180"/>
      <c r="AT30" s="180"/>
      <c r="AU30" s="180"/>
      <c r="AV30" s="180"/>
      <c r="AW30" s="180"/>
      <c r="AX30" s="180"/>
      <c r="AY30" s="180"/>
      <c r="AZ30" s="180"/>
      <c r="BA30" s="180"/>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19"/>
      <c r="BX30" s="123">
        <f t="shared" si="0"/>
        <v>0</v>
      </c>
    </row>
    <row r="31" spans="2:76" s="125" customFormat="1" ht="27" customHeight="1">
      <c r="B31" s="22" t="str">
        <f>IF('SOLL-Tabelle'!B31&gt;0,'SOLL-Tabelle'!B31,"")</f>
        <v/>
      </c>
      <c r="C31" s="23" t="str">
        <f>IF('SOLL-Tabelle'!C31&gt;0,'SOLL-Tabelle'!C31,"")</f>
        <v/>
      </c>
      <c r="D31" s="176"/>
      <c r="E31" s="180"/>
      <c r="F31" s="180"/>
      <c r="G31" s="180"/>
      <c r="H31" s="180"/>
      <c r="I31" s="180"/>
      <c r="J31" s="180"/>
      <c r="K31" s="180"/>
      <c r="L31" s="180"/>
      <c r="M31" s="180"/>
      <c r="N31" s="180"/>
      <c r="O31" s="180"/>
      <c r="P31" s="180"/>
      <c r="Q31" s="180"/>
      <c r="R31" s="178"/>
      <c r="S31" s="178"/>
      <c r="T31" s="178"/>
      <c r="U31" s="178"/>
      <c r="V31" s="178"/>
      <c r="W31" s="178"/>
      <c r="X31" s="178"/>
      <c r="Y31" s="178"/>
      <c r="Z31" s="178"/>
      <c r="AA31" s="178"/>
      <c r="AB31" s="178"/>
      <c r="AC31" s="178"/>
      <c r="AD31" s="178"/>
      <c r="AE31" s="178"/>
      <c r="AF31" s="178"/>
      <c r="AG31" s="178"/>
      <c r="AH31" s="178"/>
      <c r="AI31" s="178"/>
      <c r="AJ31" s="178"/>
      <c r="AK31" s="178"/>
      <c r="AL31" s="178"/>
      <c r="AM31" s="181"/>
      <c r="AN31" s="180"/>
      <c r="AO31" s="180"/>
      <c r="AP31" s="180"/>
      <c r="AQ31" s="180"/>
      <c r="AR31" s="180"/>
      <c r="AS31" s="180"/>
      <c r="AT31" s="180"/>
      <c r="AU31" s="180"/>
      <c r="AV31" s="180"/>
      <c r="AW31" s="180"/>
      <c r="AX31" s="180"/>
      <c r="AY31" s="180"/>
      <c r="AZ31" s="180"/>
      <c r="BA31" s="180"/>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19"/>
      <c r="BX31" s="123">
        <f t="shared" si="0"/>
        <v>0</v>
      </c>
    </row>
    <row r="32" spans="2:76" s="125" customFormat="1" ht="27" customHeight="1">
      <c r="B32" s="22" t="str">
        <f>IF('SOLL-Tabelle'!B32&gt;0,'SOLL-Tabelle'!B32,"")</f>
        <v/>
      </c>
      <c r="C32" s="23" t="str">
        <f>IF('SOLL-Tabelle'!C32&gt;0,'SOLL-Tabelle'!C32,"")</f>
        <v/>
      </c>
      <c r="D32" s="176"/>
      <c r="E32" s="180"/>
      <c r="F32" s="180"/>
      <c r="G32" s="180"/>
      <c r="H32" s="180"/>
      <c r="I32" s="180"/>
      <c r="J32" s="180"/>
      <c r="K32" s="180"/>
      <c r="L32" s="180"/>
      <c r="M32" s="180"/>
      <c r="N32" s="180"/>
      <c r="O32" s="180"/>
      <c r="P32" s="180"/>
      <c r="Q32" s="180"/>
      <c r="R32" s="178"/>
      <c r="S32" s="178"/>
      <c r="T32" s="178"/>
      <c r="U32" s="178"/>
      <c r="V32" s="178"/>
      <c r="W32" s="178"/>
      <c r="X32" s="178"/>
      <c r="Y32" s="178"/>
      <c r="Z32" s="178"/>
      <c r="AA32" s="178"/>
      <c r="AB32" s="178"/>
      <c r="AC32" s="178"/>
      <c r="AD32" s="178"/>
      <c r="AE32" s="178"/>
      <c r="AF32" s="178"/>
      <c r="AG32" s="178"/>
      <c r="AH32" s="178"/>
      <c r="AI32" s="178"/>
      <c r="AJ32" s="178"/>
      <c r="AK32" s="178"/>
      <c r="AL32" s="178"/>
      <c r="AM32" s="181"/>
      <c r="AN32" s="180"/>
      <c r="AO32" s="180"/>
      <c r="AP32" s="180"/>
      <c r="AQ32" s="180"/>
      <c r="AR32" s="180"/>
      <c r="AS32" s="180"/>
      <c r="AT32" s="180"/>
      <c r="AU32" s="180"/>
      <c r="AV32" s="180"/>
      <c r="AW32" s="180"/>
      <c r="AX32" s="180"/>
      <c r="AY32" s="180"/>
      <c r="AZ32" s="180"/>
      <c r="BA32" s="180"/>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19"/>
      <c r="BX32" s="123">
        <f t="shared" si="0"/>
        <v>0</v>
      </c>
    </row>
    <row r="33" spans="2:76" s="125" customFormat="1" ht="27" customHeight="1">
      <c r="B33" s="22" t="str">
        <f>IF('SOLL-Tabelle'!B33&gt;0,'SOLL-Tabelle'!B33,"")</f>
        <v/>
      </c>
      <c r="C33" s="23" t="str">
        <f>IF('SOLL-Tabelle'!C33&gt;0,'SOLL-Tabelle'!C33,"")</f>
        <v/>
      </c>
      <c r="D33" s="176"/>
      <c r="E33" s="180"/>
      <c r="F33" s="180"/>
      <c r="G33" s="180"/>
      <c r="H33" s="180"/>
      <c r="I33" s="180"/>
      <c r="J33" s="180"/>
      <c r="K33" s="180"/>
      <c r="L33" s="180"/>
      <c r="M33" s="180"/>
      <c r="N33" s="180"/>
      <c r="O33" s="180"/>
      <c r="P33" s="180"/>
      <c r="Q33" s="180"/>
      <c r="R33" s="178"/>
      <c r="S33" s="178"/>
      <c r="T33" s="178"/>
      <c r="U33" s="178"/>
      <c r="V33" s="178"/>
      <c r="W33" s="178"/>
      <c r="X33" s="178"/>
      <c r="Y33" s="178"/>
      <c r="Z33" s="178"/>
      <c r="AA33" s="178"/>
      <c r="AB33" s="178"/>
      <c r="AC33" s="178"/>
      <c r="AD33" s="178"/>
      <c r="AE33" s="178"/>
      <c r="AF33" s="178"/>
      <c r="AG33" s="178"/>
      <c r="AH33" s="178"/>
      <c r="AI33" s="178"/>
      <c r="AJ33" s="178"/>
      <c r="AK33" s="178"/>
      <c r="AL33" s="178"/>
      <c r="AM33" s="181"/>
      <c r="AN33" s="180"/>
      <c r="AO33" s="180"/>
      <c r="AP33" s="180"/>
      <c r="AQ33" s="180"/>
      <c r="AR33" s="180"/>
      <c r="AS33" s="180"/>
      <c r="AT33" s="180"/>
      <c r="AU33" s="180"/>
      <c r="AV33" s="180"/>
      <c r="AW33" s="180"/>
      <c r="AX33" s="180"/>
      <c r="AY33" s="180"/>
      <c r="AZ33" s="180"/>
      <c r="BA33" s="180"/>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19"/>
      <c r="BX33" s="123">
        <f t="shared" si="0"/>
        <v>0</v>
      </c>
    </row>
    <row r="34" spans="2:76" ht="25.5" customHeight="1">
      <c r="B34" s="22" t="str">
        <f>IF('SOLL-Tabelle'!B34&gt;0,'SOLL-Tabelle'!B34,"")</f>
        <v/>
      </c>
      <c r="C34" s="23" t="str">
        <f>IF('SOLL-Tabelle'!C34&gt;0,'SOLL-Tabelle'!C34,"")</f>
        <v/>
      </c>
      <c r="D34" s="177"/>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81"/>
      <c r="AN34" s="180"/>
      <c r="AO34" s="180"/>
      <c r="AP34" s="180"/>
      <c r="AQ34" s="180"/>
      <c r="AR34" s="180"/>
      <c r="AS34" s="180"/>
      <c r="AT34" s="180"/>
      <c r="AU34" s="180"/>
      <c r="AV34" s="180"/>
      <c r="AW34" s="180"/>
      <c r="AX34" s="180"/>
      <c r="AY34" s="180"/>
      <c r="AZ34" s="180"/>
      <c r="BA34" s="180"/>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119"/>
      <c r="BX34" s="123">
        <f t="shared" si="0"/>
        <v>0</v>
      </c>
    </row>
    <row r="35" spans="2:76" ht="25.5" customHeight="1">
      <c r="B35" s="22" t="str">
        <f>IF('SOLL-Tabelle'!B35&gt;0,'SOLL-Tabelle'!B35,"")</f>
        <v/>
      </c>
      <c r="C35" s="23" t="str">
        <f>IF('SOLL-Tabelle'!C35&gt;0,'SOLL-Tabelle'!C35,"")</f>
        <v/>
      </c>
      <c r="D35" s="177"/>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81"/>
      <c r="AN35" s="180"/>
      <c r="AO35" s="180"/>
      <c r="AP35" s="180"/>
      <c r="AQ35" s="180"/>
      <c r="AR35" s="180"/>
      <c r="AS35" s="180"/>
      <c r="AT35" s="180"/>
      <c r="AU35" s="180"/>
      <c r="AV35" s="180"/>
      <c r="AW35" s="180"/>
      <c r="AX35" s="180"/>
      <c r="AY35" s="180"/>
      <c r="AZ35" s="180"/>
      <c r="BA35" s="180"/>
      <c r="BB35" s="178"/>
      <c r="BC35" s="178"/>
      <c r="BD35" s="178"/>
      <c r="BE35" s="178"/>
      <c r="BF35" s="178"/>
      <c r="BG35" s="178"/>
      <c r="BH35" s="178"/>
      <c r="BI35" s="178"/>
      <c r="BJ35" s="178"/>
      <c r="BK35" s="178"/>
      <c r="BL35" s="178"/>
      <c r="BM35" s="178"/>
      <c r="BN35" s="178"/>
      <c r="BO35" s="178"/>
      <c r="BP35" s="178"/>
      <c r="BQ35" s="178"/>
      <c r="BR35" s="178"/>
      <c r="BS35" s="178"/>
      <c r="BT35" s="178"/>
      <c r="BU35" s="178"/>
      <c r="BV35" s="178"/>
      <c r="BW35" s="119"/>
      <c r="BX35" s="123">
        <f t="shared" si="0"/>
        <v>0</v>
      </c>
    </row>
    <row r="36" spans="2:76" ht="25.5" customHeight="1">
      <c r="B36" s="22" t="str">
        <f>IF('SOLL-Tabelle'!B36&gt;0,'SOLL-Tabelle'!B36,"")</f>
        <v/>
      </c>
      <c r="C36" s="23" t="str">
        <f>IF('SOLL-Tabelle'!C36&gt;0,'SOLL-Tabelle'!C36,"")</f>
        <v/>
      </c>
      <c r="D36" s="177"/>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81"/>
      <c r="AN36" s="180"/>
      <c r="AO36" s="180"/>
      <c r="AP36" s="180"/>
      <c r="AQ36" s="180"/>
      <c r="AR36" s="180"/>
      <c r="AS36" s="180"/>
      <c r="AT36" s="180"/>
      <c r="AU36" s="180"/>
      <c r="AV36" s="180"/>
      <c r="AW36" s="180"/>
      <c r="AX36" s="180"/>
      <c r="AY36" s="180"/>
      <c r="AZ36" s="180"/>
      <c r="BA36" s="180"/>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19"/>
      <c r="BX36" s="123">
        <f t="shared" si="0"/>
        <v>0</v>
      </c>
    </row>
    <row r="37" spans="2:76" ht="25.5" customHeight="1">
      <c r="B37" s="22" t="str">
        <f>IF('SOLL-Tabelle'!B37&gt;0,'SOLL-Tabelle'!B37,"")</f>
        <v/>
      </c>
      <c r="C37" s="23" t="str">
        <f>IF('SOLL-Tabelle'!C37&gt;0,'SOLL-Tabelle'!C37,"")</f>
        <v/>
      </c>
      <c r="D37" s="177"/>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81"/>
      <c r="AN37" s="180"/>
      <c r="AO37" s="180"/>
      <c r="AP37" s="180"/>
      <c r="AQ37" s="180"/>
      <c r="AR37" s="180"/>
      <c r="AS37" s="180"/>
      <c r="AT37" s="180"/>
      <c r="AU37" s="180"/>
      <c r="AV37" s="180"/>
      <c r="AW37" s="180"/>
      <c r="AX37" s="180"/>
      <c r="AY37" s="180"/>
      <c r="AZ37" s="180"/>
      <c r="BA37" s="180"/>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19"/>
      <c r="BX37" s="123">
        <f t="shared" si="0"/>
        <v>0</v>
      </c>
    </row>
    <row r="38" spans="2:76" ht="25.5" customHeight="1">
      <c r="B38" s="22" t="str">
        <f>IF('SOLL-Tabelle'!B38&gt;0,'SOLL-Tabelle'!B38,"")</f>
        <v/>
      </c>
      <c r="C38" s="23" t="str">
        <f>IF('SOLL-Tabelle'!C38&gt;0,'SOLL-Tabelle'!C38,"")</f>
        <v/>
      </c>
      <c r="D38" s="177"/>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81"/>
      <c r="AN38" s="180"/>
      <c r="AO38" s="180"/>
      <c r="AP38" s="180"/>
      <c r="AQ38" s="180"/>
      <c r="AR38" s="180"/>
      <c r="AS38" s="180"/>
      <c r="AT38" s="180"/>
      <c r="AU38" s="180"/>
      <c r="AV38" s="180"/>
      <c r="AW38" s="180"/>
      <c r="AX38" s="180"/>
      <c r="AY38" s="180"/>
      <c r="AZ38" s="180"/>
      <c r="BA38" s="180"/>
      <c r="BB38" s="178"/>
      <c r="BC38" s="178"/>
      <c r="BD38" s="178"/>
      <c r="BE38" s="178"/>
      <c r="BF38" s="178"/>
      <c r="BG38" s="178"/>
      <c r="BH38" s="178"/>
      <c r="BI38" s="178"/>
      <c r="BJ38" s="178"/>
      <c r="BK38" s="178"/>
      <c r="BL38" s="178"/>
      <c r="BM38" s="178"/>
      <c r="BN38" s="178"/>
      <c r="BO38" s="178"/>
      <c r="BP38" s="178"/>
      <c r="BQ38" s="178"/>
      <c r="BR38" s="178"/>
      <c r="BS38" s="178"/>
      <c r="BT38" s="178"/>
      <c r="BU38" s="178"/>
      <c r="BV38" s="178"/>
      <c r="BW38" s="119"/>
      <c r="BX38" s="123">
        <f t="shared" si="0"/>
        <v>0</v>
      </c>
    </row>
    <row r="39" spans="2:76" ht="25.5" customHeight="1">
      <c r="B39" s="22" t="str">
        <f>IF('SOLL-Tabelle'!B39&gt;0,'SOLL-Tabelle'!B39,"")</f>
        <v/>
      </c>
      <c r="C39" s="23" t="str">
        <f>IF('SOLL-Tabelle'!C39&gt;0,'SOLL-Tabelle'!C39,"")</f>
        <v/>
      </c>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81"/>
      <c r="AN39" s="180"/>
      <c r="AO39" s="180"/>
      <c r="AP39" s="180"/>
      <c r="AQ39" s="180"/>
      <c r="AR39" s="180"/>
      <c r="AS39" s="180"/>
      <c r="AT39" s="180"/>
      <c r="AU39" s="180"/>
      <c r="AV39" s="180"/>
      <c r="AW39" s="180"/>
      <c r="AX39" s="180"/>
      <c r="AY39" s="180"/>
      <c r="AZ39" s="180"/>
      <c r="BA39" s="180"/>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19"/>
      <c r="BX39" s="123">
        <f t="shared" si="0"/>
        <v>0</v>
      </c>
    </row>
    <row r="40" spans="2:76" ht="25.5" customHeight="1">
      <c r="B40" s="22" t="str">
        <f>IF('SOLL-Tabelle'!B40&gt;0,'SOLL-Tabelle'!B40,"")</f>
        <v/>
      </c>
      <c r="C40" s="23" t="str">
        <f>IF('SOLL-Tabelle'!C40&gt;0,'SOLL-Tabelle'!C40,"")</f>
        <v/>
      </c>
      <c r="D40" s="177"/>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81"/>
      <c r="AN40" s="180"/>
      <c r="AO40" s="180"/>
      <c r="AP40" s="180"/>
      <c r="AQ40" s="180"/>
      <c r="AR40" s="180"/>
      <c r="AS40" s="180"/>
      <c r="AT40" s="180"/>
      <c r="AU40" s="180"/>
      <c r="AV40" s="180"/>
      <c r="AW40" s="180"/>
      <c r="AX40" s="180"/>
      <c r="AY40" s="180"/>
      <c r="AZ40" s="180"/>
      <c r="BA40" s="180"/>
      <c r="BB40" s="178"/>
      <c r="BC40" s="178"/>
      <c r="BD40" s="178"/>
      <c r="BE40" s="178"/>
      <c r="BF40" s="178"/>
      <c r="BG40" s="178"/>
      <c r="BH40" s="178"/>
      <c r="BI40" s="178"/>
      <c r="BJ40" s="178"/>
      <c r="BK40" s="178"/>
      <c r="BL40" s="178"/>
      <c r="BM40" s="178"/>
      <c r="BN40" s="178"/>
      <c r="BO40" s="178"/>
      <c r="BP40" s="178"/>
      <c r="BQ40" s="178"/>
      <c r="BR40" s="178"/>
      <c r="BS40" s="178"/>
      <c r="BT40" s="178"/>
      <c r="BU40" s="178"/>
      <c r="BV40" s="178"/>
      <c r="BW40" s="119"/>
      <c r="BX40" s="123">
        <f t="shared" si="0"/>
        <v>0</v>
      </c>
    </row>
    <row r="41" spans="2:76" ht="25.5" customHeight="1">
      <c r="B41" s="22" t="str">
        <f>IF('SOLL-Tabelle'!B41&gt;0,'SOLL-Tabelle'!B41,"")</f>
        <v/>
      </c>
      <c r="C41" s="23" t="str">
        <f>IF('SOLL-Tabelle'!C41&gt;0,'SOLL-Tabelle'!C41,"")</f>
        <v/>
      </c>
      <c r="D41" s="177"/>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81"/>
      <c r="AN41" s="180"/>
      <c r="AO41" s="180"/>
      <c r="AP41" s="180"/>
      <c r="AQ41" s="180"/>
      <c r="AR41" s="180"/>
      <c r="AS41" s="180"/>
      <c r="AT41" s="180"/>
      <c r="AU41" s="180"/>
      <c r="AV41" s="180"/>
      <c r="AW41" s="180"/>
      <c r="AX41" s="180"/>
      <c r="AY41" s="180"/>
      <c r="AZ41" s="180"/>
      <c r="BA41" s="180"/>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19"/>
      <c r="BX41" s="123">
        <f t="shared" si="0"/>
        <v>0</v>
      </c>
    </row>
    <row r="42" spans="2:76" ht="25.5" customHeight="1">
      <c r="B42" s="22" t="str">
        <f>IF('SOLL-Tabelle'!B42&gt;0,'SOLL-Tabelle'!B42,"")</f>
        <v/>
      </c>
      <c r="C42" s="23" t="str">
        <f>IF('SOLL-Tabelle'!C42&gt;0,'SOLL-Tabelle'!C42,"")</f>
        <v/>
      </c>
      <c r="D42" s="177"/>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81"/>
      <c r="AN42" s="180"/>
      <c r="AO42" s="180"/>
      <c r="AP42" s="180"/>
      <c r="AQ42" s="180"/>
      <c r="AR42" s="180"/>
      <c r="AS42" s="180"/>
      <c r="AT42" s="180"/>
      <c r="AU42" s="180"/>
      <c r="AV42" s="180"/>
      <c r="AW42" s="180"/>
      <c r="AX42" s="180"/>
      <c r="AY42" s="180"/>
      <c r="AZ42" s="180"/>
      <c r="BA42" s="180"/>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19"/>
      <c r="BX42" s="123">
        <f t="shared" si="0"/>
        <v>0</v>
      </c>
    </row>
    <row r="43" spans="2:76" ht="25.5" customHeight="1">
      <c r="B43" s="22" t="str">
        <f>IF('SOLL-Tabelle'!B43&gt;0,'SOLL-Tabelle'!B43,"")</f>
        <v/>
      </c>
      <c r="C43" s="23" t="str">
        <f>IF('SOLL-Tabelle'!C43&gt;0,'SOLL-Tabelle'!C43,"")</f>
        <v/>
      </c>
      <c r="D43" s="177"/>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81"/>
      <c r="AN43" s="180"/>
      <c r="AO43" s="180"/>
      <c r="AP43" s="180"/>
      <c r="AQ43" s="180"/>
      <c r="AR43" s="180"/>
      <c r="AS43" s="180"/>
      <c r="AT43" s="180"/>
      <c r="AU43" s="180"/>
      <c r="AV43" s="180"/>
      <c r="AW43" s="180"/>
      <c r="AX43" s="180"/>
      <c r="AY43" s="180"/>
      <c r="AZ43" s="180"/>
      <c r="BA43" s="180"/>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19"/>
      <c r="BX43" s="123">
        <f t="shared" si="0"/>
        <v>0</v>
      </c>
    </row>
    <row r="44" spans="2:76" ht="25.5" customHeight="1" thickBot="1">
      <c r="B44" s="22" t="str">
        <f>IF('SOLL-Tabelle'!B44&gt;0,'SOLL-Tabelle'!B44,"")</f>
        <v/>
      </c>
      <c r="C44" s="23" t="str">
        <f>IF('SOLL-Tabelle'!C44&gt;0,'SOLL-Tabelle'!C44,"")</f>
        <v/>
      </c>
      <c r="D44" s="120"/>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46"/>
      <c r="AN44" s="147"/>
      <c r="AO44" s="147"/>
      <c r="AP44" s="147"/>
      <c r="AQ44" s="147"/>
      <c r="AR44" s="147"/>
      <c r="AS44" s="147"/>
      <c r="AT44" s="147"/>
      <c r="AU44" s="147"/>
      <c r="AV44" s="147"/>
      <c r="AW44" s="147"/>
      <c r="AX44" s="147"/>
      <c r="AY44" s="147"/>
      <c r="AZ44" s="147"/>
      <c r="BA44" s="147"/>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23">
        <f t="shared" si="0"/>
        <v>0</v>
      </c>
    </row>
    <row r="45" spans="2:76" ht="13.5" thickBot="1">
      <c r="B45" s="24" t="s">
        <v>75</v>
      </c>
      <c r="C45" s="94"/>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3"/>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4"/>
      <c r="BX45" s="111"/>
    </row>
    <row r="46" spans="2:76" ht="25.5" customHeight="1">
      <c r="B46" s="220" t="str">
        <f>IF('SOLL-Tabelle'!B46&gt;0,'SOLL-Tabelle'!B46,"")</f>
        <v>Teilnahmequote von &gt;50% an Onlineabfrage, &gt;75% an Interviews</v>
      </c>
      <c r="C46" s="221"/>
      <c r="D46" s="182"/>
      <c r="E46" s="183"/>
      <c r="F46" s="183"/>
      <c r="G46" s="183"/>
      <c r="H46" s="183"/>
      <c r="I46" s="183"/>
      <c r="J46" s="189"/>
      <c r="K46" s="189"/>
      <c r="L46" s="188"/>
      <c r="M46" s="188"/>
      <c r="N46" s="179"/>
      <c r="O46" s="179"/>
      <c r="P46" s="179"/>
      <c r="Q46" s="179">
        <v>1</v>
      </c>
      <c r="R46" s="179"/>
      <c r="S46" s="179"/>
      <c r="T46" s="179"/>
      <c r="U46" s="179"/>
      <c r="V46" s="179"/>
      <c r="W46" s="179"/>
      <c r="X46" s="179"/>
      <c r="Y46" s="179"/>
      <c r="Z46" s="179"/>
      <c r="AA46" s="179"/>
      <c r="AB46" s="179"/>
      <c r="AC46" s="179"/>
      <c r="AD46" s="179"/>
      <c r="AE46" s="179"/>
      <c r="AF46" s="179"/>
      <c r="AG46" s="179"/>
      <c r="AH46" s="179"/>
      <c r="AI46" s="179"/>
      <c r="AJ46" s="193"/>
      <c r="AK46" s="193"/>
      <c r="AL46" s="193"/>
      <c r="AM46" s="194"/>
      <c r="AN46" s="193"/>
      <c r="AO46" s="193"/>
      <c r="AP46" s="193"/>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26"/>
      <c r="BX46" s="124">
        <f>SUM(D46:BW46)</f>
        <v>1</v>
      </c>
    </row>
    <row r="47" spans="2:76" ht="25.5" customHeight="1">
      <c r="B47" s="220" t="str">
        <f>IF('SOLL-Tabelle'!B47&gt;0,'SOLL-Tabelle'!B47,"")</f>
        <v>Video und Webinar zu Gesundheitsthemen und Befragungsablauf erstellt und zugänglich gemacht</v>
      </c>
      <c r="C47" s="221"/>
      <c r="D47" s="176"/>
      <c r="E47" s="180"/>
      <c r="F47" s="180"/>
      <c r="G47" s="180"/>
      <c r="H47" s="180"/>
      <c r="I47" s="180"/>
      <c r="J47" s="184"/>
      <c r="K47" s="184"/>
      <c r="L47" s="185"/>
      <c r="M47" s="185"/>
      <c r="N47" s="178"/>
      <c r="O47" s="178"/>
      <c r="P47" s="178"/>
      <c r="Q47" s="178">
        <v>1</v>
      </c>
      <c r="R47" s="178"/>
      <c r="S47" s="178"/>
      <c r="T47" s="178"/>
      <c r="U47" s="178"/>
      <c r="V47" s="178"/>
      <c r="W47" s="178"/>
      <c r="X47" s="178"/>
      <c r="Y47" s="178"/>
      <c r="Z47" s="178"/>
      <c r="AA47" s="178"/>
      <c r="AB47" s="178"/>
      <c r="AC47" s="178"/>
      <c r="AD47" s="178"/>
      <c r="AE47" s="178"/>
      <c r="AF47" s="178"/>
      <c r="AG47" s="178"/>
      <c r="AH47" s="178"/>
      <c r="AI47" s="178"/>
      <c r="AJ47" s="190"/>
      <c r="AK47" s="190"/>
      <c r="AL47" s="190"/>
      <c r="AM47" s="191"/>
      <c r="AN47" s="190"/>
      <c r="AO47" s="190"/>
      <c r="AP47" s="190"/>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19"/>
      <c r="BX47" s="124">
        <f>SUM(D47:BW47)</f>
        <v>1</v>
      </c>
    </row>
    <row r="48" spans="2:76" ht="25.5" customHeight="1">
      <c r="B48" s="220" t="str">
        <f>IF('SOLL-Tabelle'!B48&gt;0,'SOLL-Tabelle'!B48,"")</f>
        <v>Erste Gesundheitsbefragung online oder per Interview/ Workshop vor Ort für Pilotunternehmen durchgeführt</v>
      </c>
      <c r="C48" s="221"/>
      <c r="D48" s="176"/>
      <c r="E48" s="180"/>
      <c r="F48" s="180"/>
      <c r="G48" s="180"/>
      <c r="H48" s="180"/>
      <c r="I48" s="180"/>
      <c r="J48" s="184"/>
      <c r="K48" s="184"/>
      <c r="L48" s="185"/>
      <c r="M48" s="185"/>
      <c r="N48" s="178"/>
      <c r="O48" s="178"/>
      <c r="P48" s="178"/>
      <c r="Q48" s="178"/>
      <c r="R48" s="178">
        <v>1</v>
      </c>
      <c r="S48" s="178"/>
      <c r="T48" s="178"/>
      <c r="U48" s="178"/>
      <c r="V48" s="178"/>
      <c r="W48" s="178"/>
      <c r="X48" s="178"/>
      <c r="Y48" s="178"/>
      <c r="Z48" s="178"/>
      <c r="AA48" s="178"/>
      <c r="AB48" s="178"/>
      <c r="AC48" s="178"/>
      <c r="AD48" s="178"/>
      <c r="AE48" s="178"/>
      <c r="AF48" s="178"/>
      <c r="AG48" s="178"/>
      <c r="AH48" s="178"/>
      <c r="AI48" s="178"/>
      <c r="AJ48" s="190"/>
      <c r="AK48" s="190"/>
      <c r="AL48" s="190"/>
      <c r="AM48" s="191"/>
      <c r="AN48" s="190"/>
      <c r="AO48" s="190"/>
      <c r="AP48" s="190"/>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19"/>
      <c r="BX48" s="124">
        <f t="shared" ref="BX48:BX74" si="1">SUM(D48:BW48)</f>
        <v>1</v>
      </c>
    </row>
    <row r="49" spans="2:76" ht="25.5" customHeight="1">
      <c r="B49" s="220" t="str">
        <f>IF('SOLL-Tabelle'!B49&gt;0,'SOLL-Tabelle'!B49,"")</f>
        <v>Ergebnisse zur Gesundheitsbefragung in Pilotunternehmen vorgestellt und Ziele auf betrieblicher Ebene identifiziert</v>
      </c>
      <c r="C49" s="221"/>
      <c r="D49" s="176"/>
      <c r="E49" s="180"/>
      <c r="F49" s="180"/>
      <c r="G49" s="180"/>
      <c r="H49" s="180"/>
      <c r="I49" s="180"/>
      <c r="J49" s="184"/>
      <c r="K49" s="184"/>
      <c r="L49" s="185"/>
      <c r="M49" s="185"/>
      <c r="N49" s="178"/>
      <c r="O49" s="178"/>
      <c r="P49" s="178"/>
      <c r="Q49" s="178"/>
      <c r="R49" s="178"/>
      <c r="S49" s="178"/>
      <c r="T49" s="178"/>
      <c r="U49" s="178"/>
      <c r="V49" s="178">
        <v>1</v>
      </c>
      <c r="W49" s="178"/>
      <c r="X49" s="178"/>
      <c r="Y49" s="178"/>
      <c r="Z49" s="178"/>
      <c r="AA49" s="178"/>
      <c r="AB49" s="178"/>
      <c r="AC49" s="178"/>
      <c r="AD49" s="178"/>
      <c r="AE49" s="178"/>
      <c r="AF49" s="178"/>
      <c r="AG49" s="178"/>
      <c r="AH49" s="178"/>
      <c r="AI49" s="178"/>
      <c r="AJ49" s="190"/>
      <c r="AK49" s="190"/>
      <c r="AL49" s="190"/>
      <c r="AM49" s="191"/>
      <c r="AN49" s="190"/>
      <c r="AO49" s="190"/>
      <c r="AP49" s="190"/>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19"/>
      <c r="BX49" s="124">
        <f t="shared" si="1"/>
        <v>1</v>
      </c>
    </row>
    <row r="50" spans="2:76" ht="25.5" customHeight="1">
      <c r="B50" s="220" t="str">
        <f>IF('SOLL-Tabelle'!B50&gt;0,'SOLL-Tabelle'!B50,"")</f>
        <v/>
      </c>
      <c r="C50" s="221"/>
      <c r="D50" s="176"/>
      <c r="E50" s="180"/>
      <c r="F50" s="180"/>
      <c r="G50" s="180"/>
      <c r="H50" s="180"/>
      <c r="I50" s="180"/>
      <c r="J50" s="180"/>
      <c r="K50" s="180"/>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81"/>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8"/>
      <c r="BR50" s="178"/>
      <c r="BS50" s="178"/>
      <c r="BT50" s="178"/>
      <c r="BU50" s="178"/>
      <c r="BV50" s="178"/>
      <c r="BW50" s="119"/>
      <c r="BX50" s="124">
        <f t="shared" si="1"/>
        <v>0</v>
      </c>
    </row>
    <row r="51" spans="2:76" ht="25.5" customHeight="1">
      <c r="B51" s="220" t="str">
        <f>IF('SOLL-Tabelle'!B51&gt;0,'SOLL-Tabelle'!B51,"")</f>
        <v/>
      </c>
      <c r="C51" s="221"/>
      <c r="D51" s="176"/>
      <c r="E51" s="180"/>
      <c r="F51" s="180"/>
      <c r="G51" s="180"/>
      <c r="H51" s="180"/>
      <c r="I51" s="180"/>
      <c r="J51" s="180"/>
      <c r="K51" s="180"/>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81"/>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19"/>
      <c r="BX51" s="124">
        <f t="shared" si="1"/>
        <v>0</v>
      </c>
    </row>
    <row r="52" spans="2:76" ht="25.5" customHeight="1">
      <c r="B52" s="220" t="str">
        <f>IF('SOLL-Tabelle'!B52&gt;0,'SOLL-Tabelle'!B52,"")</f>
        <v>Führungskräfte und Moderatoren in Durchführung von Teamworkshops geschult</v>
      </c>
      <c r="C52" s="221"/>
      <c r="D52" s="176"/>
      <c r="E52" s="180"/>
      <c r="F52" s="180"/>
      <c r="G52" s="180"/>
      <c r="H52" s="180"/>
      <c r="I52" s="180"/>
      <c r="J52" s="184"/>
      <c r="K52" s="184"/>
      <c r="L52" s="185"/>
      <c r="M52" s="185"/>
      <c r="N52" s="178"/>
      <c r="O52" s="178"/>
      <c r="P52" s="178"/>
      <c r="Q52" s="178"/>
      <c r="R52" s="178"/>
      <c r="S52" s="178"/>
      <c r="T52" s="178"/>
      <c r="U52" s="178"/>
      <c r="V52" s="178"/>
      <c r="W52" s="178"/>
      <c r="X52" s="178"/>
      <c r="Y52" s="178"/>
      <c r="Z52" s="178"/>
      <c r="AA52" s="178"/>
      <c r="AB52" s="178"/>
      <c r="AC52" s="178"/>
      <c r="AD52" s="178"/>
      <c r="AE52" s="178"/>
      <c r="AF52" s="178"/>
      <c r="AG52" s="178">
        <v>1</v>
      </c>
      <c r="AH52" s="178"/>
      <c r="AI52" s="178"/>
      <c r="AJ52" s="190"/>
      <c r="AK52" s="190"/>
      <c r="AL52" s="190"/>
      <c r="AM52" s="191"/>
      <c r="AN52" s="190"/>
      <c r="AO52" s="190"/>
      <c r="AP52" s="190"/>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19"/>
      <c r="BX52" s="124">
        <f t="shared" si="1"/>
        <v>1</v>
      </c>
    </row>
    <row r="53" spans="2:76" ht="25.5" customHeight="1">
      <c r="B53" s="220" t="str">
        <f>IF('SOLL-Tabelle'!B53&gt;0,'SOLL-Tabelle'!B53,"")</f>
        <v>Maßnahmen auf Team-/ Führungs-/Bereichs- und Unternehmensebene entwickelt</v>
      </c>
      <c r="C53" s="221"/>
      <c r="D53" s="177"/>
      <c r="E53" s="178"/>
      <c r="F53" s="178"/>
      <c r="G53" s="178"/>
      <c r="H53" s="178"/>
      <c r="I53" s="178"/>
      <c r="J53" s="185"/>
      <c r="K53" s="185"/>
      <c r="L53" s="185"/>
      <c r="M53" s="185"/>
      <c r="N53" s="178"/>
      <c r="O53" s="178"/>
      <c r="P53" s="178"/>
      <c r="Q53" s="178"/>
      <c r="R53" s="178"/>
      <c r="S53" s="178"/>
      <c r="T53" s="178"/>
      <c r="U53" s="178"/>
      <c r="V53" s="178"/>
      <c r="W53" s="178"/>
      <c r="X53" s="178"/>
      <c r="Y53" s="178"/>
      <c r="Z53" s="178"/>
      <c r="AA53" s="178"/>
      <c r="AB53" s="178"/>
      <c r="AC53" s="178"/>
      <c r="AD53" s="178"/>
      <c r="AE53" s="178"/>
      <c r="AF53" s="178"/>
      <c r="AG53" s="178">
        <v>1</v>
      </c>
      <c r="AH53" s="178"/>
      <c r="AI53" s="178"/>
      <c r="AJ53" s="190"/>
      <c r="AK53" s="190"/>
      <c r="AL53" s="190"/>
      <c r="AM53" s="191"/>
      <c r="AN53" s="190"/>
      <c r="AO53" s="190"/>
      <c r="AP53" s="190"/>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19"/>
      <c r="BX53" s="124">
        <f t="shared" si="1"/>
        <v>1</v>
      </c>
    </row>
    <row r="54" spans="2:76" ht="25.5" customHeight="1">
      <c r="B54" s="220" t="str">
        <f>IF('SOLL-Tabelle'!B54&gt;0,'SOLL-Tabelle'!B54,"")</f>
        <v>Zweite Gesundheitsbefragung online oder per Interview/ Workshop vor Ort für Pilotunternehmen durchgeführt</v>
      </c>
      <c r="C54" s="221"/>
      <c r="D54" s="177"/>
      <c r="E54" s="178"/>
      <c r="F54" s="178"/>
      <c r="G54" s="178"/>
      <c r="H54" s="178"/>
      <c r="I54" s="178"/>
      <c r="J54" s="185"/>
      <c r="K54" s="185"/>
      <c r="L54" s="185"/>
      <c r="M54" s="185"/>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90"/>
      <c r="AK54" s="190"/>
      <c r="AL54" s="190"/>
      <c r="AM54" s="191"/>
      <c r="AN54" s="190"/>
      <c r="AO54" s="190"/>
      <c r="AP54" s="190"/>
      <c r="AQ54" s="178"/>
      <c r="AR54" s="178">
        <v>1</v>
      </c>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19"/>
      <c r="BX54" s="124">
        <f t="shared" si="1"/>
        <v>1</v>
      </c>
    </row>
    <row r="55" spans="2:76" ht="25.5" customHeight="1">
      <c r="B55" s="220" t="str">
        <f>IF('SOLL-Tabelle'!B55&gt;0,'SOLL-Tabelle'!B55,"")</f>
        <v>Konzept zum Employer-Branding für Pilotunternehmen entwickelt</v>
      </c>
      <c r="C55" s="225"/>
      <c r="D55" s="177"/>
      <c r="E55" s="178"/>
      <c r="F55" s="178"/>
      <c r="G55" s="178"/>
      <c r="H55" s="178"/>
      <c r="I55" s="178"/>
      <c r="J55" s="185"/>
      <c r="K55" s="185"/>
      <c r="L55" s="185"/>
      <c r="M55" s="185"/>
      <c r="N55" s="178"/>
      <c r="O55" s="178"/>
      <c r="P55" s="178"/>
      <c r="Q55" s="178"/>
      <c r="R55" s="178"/>
      <c r="S55" s="178"/>
      <c r="T55" s="178"/>
      <c r="U55" s="178"/>
      <c r="V55" s="178"/>
      <c r="W55" s="178"/>
      <c r="X55" s="178"/>
      <c r="Y55" s="178"/>
      <c r="Z55" s="178"/>
      <c r="AA55" s="178"/>
      <c r="AB55" s="178"/>
      <c r="AC55" s="178"/>
      <c r="AD55" s="178"/>
      <c r="AE55" s="178">
        <v>1</v>
      </c>
      <c r="AF55" s="178"/>
      <c r="AG55" s="178"/>
      <c r="AH55" s="178"/>
      <c r="AI55" s="178"/>
      <c r="AJ55" s="190"/>
      <c r="AK55" s="190"/>
      <c r="AL55" s="190"/>
      <c r="AM55" s="191"/>
      <c r="AN55" s="190"/>
      <c r="AO55" s="190"/>
      <c r="AP55" s="190"/>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19"/>
      <c r="BX55" s="124">
        <f t="shared" si="1"/>
        <v>1</v>
      </c>
    </row>
    <row r="56" spans="2:76" ht="25.5" customHeight="1">
      <c r="B56" s="220" t="str">
        <f>IF('SOLL-Tabelle'!B56&gt;0,'SOLL-Tabelle'!B56,"")</f>
        <v>Konzept zum Regional Branding für Pilotunternehmen entwickelt</v>
      </c>
      <c r="C56" s="221"/>
      <c r="D56" s="177"/>
      <c r="E56" s="178"/>
      <c r="F56" s="178"/>
      <c r="G56" s="178"/>
      <c r="H56" s="178"/>
      <c r="I56" s="178"/>
      <c r="J56" s="185"/>
      <c r="K56" s="185"/>
      <c r="L56" s="185"/>
      <c r="M56" s="185"/>
      <c r="N56" s="178"/>
      <c r="O56" s="178"/>
      <c r="P56" s="178"/>
      <c r="Q56" s="178"/>
      <c r="R56" s="178"/>
      <c r="S56" s="178"/>
      <c r="T56" s="178"/>
      <c r="U56" s="178"/>
      <c r="V56" s="178"/>
      <c r="W56" s="178"/>
      <c r="X56" s="178"/>
      <c r="Y56" s="178"/>
      <c r="Z56" s="178"/>
      <c r="AA56" s="178"/>
      <c r="AB56" s="178"/>
      <c r="AC56" s="178"/>
      <c r="AD56" s="178"/>
      <c r="AE56" s="178"/>
      <c r="AF56" s="178"/>
      <c r="AG56" s="178">
        <v>1</v>
      </c>
      <c r="AH56" s="178"/>
      <c r="AI56" s="178"/>
      <c r="AJ56" s="190"/>
      <c r="AK56" s="190"/>
      <c r="AL56" s="190"/>
      <c r="AM56" s="191"/>
      <c r="AN56" s="190"/>
      <c r="AO56" s="190"/>
      <c r="AP56" s="190"/>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178"/>
      <c r="BS56" s="178"/>
      <c r="BT56" s="178"/>
      <c r="BU56" s="178"/>
      <c r="BV56" s="178"/>
      <c r="BW56" s="119"/>
      <c r="BX56" s="124">
        <f t="shared" si="1"/>
        <v>1</v>
      </c>
    </row>
    <row r="57" spans="2:76" ht="25.5" customHeight="1">
      <c r="B57" s="220" t="str">
        <f>IF('SOLL-Tabelle'!B57&gt;0,'SOLL-Tabelle'!B57,"")</f>
        <v>Handlungskonzept und Erfahrungsbericht "Aufbau von 'Gesunden Regionen' erstellt</v>
      </c>
      <c r="C57" s="221"/>
      <c r="D57" s="177"/>
      <c r="E57" s="178"/>
      <c r="F57" s="178"/>
      <c r="G57" s="178"/>
      <c r="H57" s="178"/>
      <c r="I57" s="178"/>
      <c r="J57" s="185"/>
      <c r="K57" s="185"/>
      <c r="L57" s="185"/>
      <c r="M57" s="185"/>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90"/>
      <c r="AK57" s="190"/>
      <c r="AL57" s="190"/>
      <c r="AM57" s="191"/>
      <c r="AN57" s="190"/>
      <c r="AO57" s="190"/>
      <c r="AP57" s="190"/>
      <c r="AQ57" s="178"/>
      <c r="AR57" s="178"/>
      <c r="AS57" s="178"/>
      <c r="AT57" s="178"/>
      <c r="AU57" s="178"/>
      <c r="AV57" s="178">
        <v>1</v>
      </c>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119"/>
      <c r="BX57" s="124">
        <f t="shared" si="1"/>
        <v>1</v>
      </c>
    </row>
    <row r="58" spans="2:76" ht="25.5" customHeight="1">
      <c r="B58" s="220" t="str">
        <f>IF('SOLL-Tabelle'!B58&gt;0,'SOLL-Tabelle'!B58,"")</f>
        <v>Kooperationskonzept "Zusammenarbeit mit Krankenkassen"</v>
      </c>
      <c r="C58" s="221"/>
      <c r="D58" s="177"/>
      <c r="E58" s="178"/>
      <c r="F58" s="178"/>
      <c r="G58" s="178"/>
      <c r="H58" s="178"/>
      <c r="I58" s="178"/>
      <c r="J58" s="185"/>
      <c r="K58" s="185"/>
      <c r="L58" s="185"/>
      <c r="M58" s="185"/>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90"/>
      <c r="AK58" s="190"/>
      <c r="AL58" s="190">
        <v>1</v>
      </c>
      <c r="AM58" s="191"/>
      <c r="AN58" s="190"/>
      <c r="AO58" s="190"/>
      <c r="AP58" s="190"/>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19"/>
      <c r="BX58" s="124">
        <f t="shared" si="1"/>
        <v>1</v>
      </c>
    </row>
    <row r="59" spans="2:76" ht="25.5" customHeight="1">
      <c r="B59" s="220" t="str">
        <f>IF('SOLL-Tabelle'!B59&gt;0,'SOLL-Tabelle'!B59,"")</f>
        <v>übergreifenden Erfahrungsbericht erstellt</v>
      </c>
      <c r="C59" s="221"/>
      <c r="D59" s="177"/>
      <c r="E59" s="178"/>
      <c r="F59" s="178"/>
      <c r="G59" s="178"/>
      <c r="H59" s="178"/>
      <c r="I59" s="178"/>
      <c r="J59" s="185"/>
      <c r="K59" s="185"/>
      <c r="L59" s="185"/>
      <c r="M59" s="185"/>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90"/>
      <c r="AK59" s="190"/>
      <c r="AL59" s="190"/>
      <c r="AM59" s="191"/>
      <c r="AN59" s="190"/>
      <c r="AO59" s="190"/>
      <c r="AP59" s="190"/>
      <c r="AQ59" s="178"/>
      <c r="AR59" s="178"/>
      <c r="AS59" s="178"/>
      <c r="AT59" s="178"/>
      <c r="AU59" s="178">
        <v>1</v>
      </c>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19"/>
      <c r="BX59" s="124">
        <f t="shared" si="1"/>
        <v>1</v>
      </c>
    </row>
    <row r="60" spans="2:76" ht="25.5" customHeight="1">
      <c r="B60" s="220" t="str">
        <f>IF('SOLL-Tabelle'!B60&gt;0,'SOLL-Tabelle'!B60,"")</f>
        <v/>
      </c>
      <c r="C60" s="221"/>
      <c r="D60" s="177"/>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81"/>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19"/>
      <c r="BX60" s="124">
        <f t="shared" si="1"/>
        <v>0</v>
      </c>
    </row>
    <row r="61" spans="2:76" ht="25.5" customHeight="1">
      <c r="B61" s="220" t="str">
        <f>IF('SOLL-Tabelle'!B61&gt;0,'SOLL-Tabelle'!B61,"")</f>
        <v/>
      </c>
      <c r="C61" s="221"/>
      <c r="D61" s="177"/>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81"/>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19"/>
      <c r="BX61" s="124">
        <f t="shared" si="1"/>
        <v>0</v>
      </c>
    </row>
    <row r="62" spans="2:76" ht="25.5" customHeight="1">
      <c r="B62" s="220" t="str">
        <f>IF('SOLL-Tabelle'!B62&gt;0,'SOLL-Tabelle'!B62,"")</f>
        <v/>
      </c>
      <c r="C62" s="221"/>
      <c r="D62" s="177"/>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81"/>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19"/>
      <c r="BX62" s="124">
        <f t="shared" si="1"/>
        <v>0</v>
      </c>
    </row>
    <row r="63" spans="2:76" ht="25.5" customHeight="1">
      <c r="B63" s="220" t="str">
        <f>IF('SOLL-Tabelle'!B63&gt;0,'SOLL-Tabelle'!B63,"")</f>
        <v/>
      </c>
      <c r="C63" s="221"/>
      <c r="D63" s="177"/>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81"/>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19"/>
      <c r="BX63" s="124">
        <f t="shared" si="1"/>
        <v>0</v>
      </c>
    </row>
    <row r="64" spans="2:76" s="125" customFormat="1" ht="25.5" customHeight="1">
      <c r="B64" s="220" t="str">
        <f>IF('SOLL-Tabelle'!B64&gt;0,'SOLL-Tabelle'!B64,"")</f>
        <v/>
      </c>
      <c r="C64" s="221"/>
      <c r="D64" s="177"/>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81"/>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19"/>
      <c r="BX64" s="124">
        <f t="shared" si="1"/>
        <v>0</v>
      </c>
    </row>
    <row r="65" spans="2:76" s="125" customFormat="1" ht="25.5" customHeight="1">
      <c r="B65" s="220" t="str">
        <f>IF('SOLL-Tabelle'!B65&gt;0,'SOLL-Tabelle'!B65,"")</f>
        <v/>
      </c>
      <c r="C65" s="221"/>
      <c r="D65" s="177"/>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81"/>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19"/>
      <c r="BX65" s="124">
        <f t="shared" si="1"/>
        <v>0</v>
      </c>
    </row>
    <row r="66" spans="2:76" ht="25.5" customHeight="1" thickBot="1">
      <c r="B66" s="220" t="str">
        <f>IF('SOLL-Tabelle'!B66&gt;0,'SOLL-Tabelle'!B66,"")</f>
        <v/>
      </c>
      <c r="C66" s="221"/>
      <c r="D66" s="177"/>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81"/>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19"/>
      <c r="BX66" s="124">
        <f t="shared" si="1"/>
        <v>0</v>
      </c>
    </row>
    <row r="67" spans="2:76" ht="13.5" thickBot="1">
      <c r="B67" s="24" t="s">
        <v>78</v>
      </c>
      <c r="C67" s="94"/>
      <c r="D67" s="141"/>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3"/>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4"/>
      <c r="BX67" s="58"/>
    </row>
    <row r="68" spans="2:76" ht="25.5" customHeight="1">
      <c r="B68" s="220" t="str">
        <f>IF('SOLL-Tabelle'!B68&gt;0,'SOLL-Tabelle'!B68,"")</f>
        <v xml:space="preserve">Reduzierung der AU-Tage </v>
      </c>
      <c r="C68" s="221"/>
      <c r="D68" s="177"/>
      <c r="E68" s="178"/>
      <c r="F68" s="178"/>
      <c r="G68" s="178"/>
      <c r="H68" s="178"/>
      <c r="I68" s="178"/>
      <c r="J68" s="185"/>
      <c r="K68" s="185"/>
      <c r="L68" s="185"/>
      <c r="M68" s="185"/>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90"/>
      <c r="AK68" s="190"/>
      <c r="AL68" s="190"/>
      <c r="AM68" s="191"/>
      <c r="AN68" s="190"/>
      <c r="AO68" s="190"/>
      <c r="AP68" s="190"/>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119"/>
      <c r="BX68" s="124">
        <f t="shared" si="1"/>
        <v>0</v>
      </c>
    </row>
    <row r="69" spans="2:76" ht="25.5" customHeight="1">
      <c r="B69" s="220" t="str">
        <f>IF('SOLL-Tabelle'!B69&gt;0,'SOLL-Tabelle'!B69,"")</f>
        <v>Nutzungshäufigkeit der Onlineunterstützung</v>
      </c>
      <c r="C69" s="221"/>
      <c r="D69" s="177"/>
      <c r="E69" s="178"/>
      <c r="F69" s="178"/>
      <c r="G69" s="178"/>
      <c r="H69" s="178"/>
      <c r="I69" s="178"/>
      <c r="J69" s="185"/>
      <c r="K69" s="185"/>
      <c r="L69" s="185"/>
      <c r="M69" s="185"/>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90"/>
      <c r="AK69" s="190"/>
      <c r="AL69" s="190"/>
      <c r="AM69" s="191"/>
      <c r="AN69" s="190"/>
      <c r="AO69" s="190"/>
      <c r="AP69" s="190"/>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19"/>
      <c r="BX69" s="124">
        <f t="shared" si="1"/>
        <v>0</v>
      </c>
    </row>
    <row r="70" spans="2:76" ht="25.5" customHeight="1">
      <c r="B70" s="220" t="str">
        <f>IF('SOLL-Tabelle'!B70&gt;0,'SOLL-Tabelle'!B70,"")</f>
        <v>Zufriedenheitsquote an den kostenneutralen Workshops mehr als 50 %</v>
      </c>
      <c r="C70" s="221"/>
      <c r="D70" s="177"/>
      <c r="E70" s="178"/>
      <c r="F70" s="178"/>
      <c r="G70" s="178"/>
      <c r="H70" s="178"/>
      <c r="I70" s="178"/>
      <c r="J70" s="185"/>
      <c r="K70" s="185"/>
      <c r="L70" s="185"/>
      <c r="M70" s="185"/>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90"/>
      <c r="AK70" s="190"/>
      <c r="AL70" s="190"/>
      <c r="AM70" s="191"/>
      <c r="AN70" s="190"/>
      <c r="AO70" s="190"/>
      <c r="AP70" s="190"/>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8"/>
      <c r="BR70" s="178"/>
      <c r="BS70" s="178"/>
      <c r="BT70" s="178"/>
      <c r="BU70" s="178"/>
      <c r="BV70" s="178"/>
      <c r="BW70" s="119"/>
      <c r="BX70" s="124">
        <f t="shared" si="1"/>
        <v>0</v>
      </c>
    </row>
    <row r="71" spans="2:76" ht="25.5" customHeight="1">
      <c r="B71" s="220" t="str">
        <f>IF('SOLL-Tabelle'!B71&gt;0,'SOLL-Tabelle'!B71,"")</f>
        <v>Anzahl der über die Pilotunternehmen hinausgehend erreichten Personen</v>
      </c>
      <c r="C71" s="221"/>
      <c r="D71" s="177"/>
      <c r="E71" s="178"/>
      <c r="F71" s="178"/>
      <c r="G71" s="178"/>
      <c r="H71" s="178"/>
      <c r="I71" s="178"/>
      <c r="J71" s="185"/>
      <c r="K71" s="185"/>
      <c r="L71" s="185"/>
      <c r="M71" s="185"/>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90"/>
      <c r="AK71" s="190"/>
      <c r="AL71" s="190"/>
      <c r="AM71" s="191"/>
      <c r="AN71" s="190"/>
      <c r="AO71" s="190"/>
      <c r="AP71" s="190"/>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19"/>
      <c r="BX71" s="124">
        <f t="shared" si="1"/>
        <v>0</v>
      </c>
    </row>
    <row r="72" spans="2:76" ht="25.5" customHeight="1">
      <c r="B72" s="220" t="str">
        <f>IF('SOLL-Tabelle'!B72&gt;0,'SOLL-Tabelle'!B72,"")</f>
        <v/>
      </c>
      <c r="C72" s="221"/>
      <c r="D72" s="177"/>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81"/>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8"/>
      <c r="BR72" s="178"/>
      <c r="BS72" s="178"/>
      <c r="BT72" s="178"/>
      <c r="BU72" s="178"/>
      <c r="BV72" s="178"/>
      <c r="BW72" s="119"/>
      <c r="BX72" s="124">
        <f t="shared" si="1"/>
        <v>0</v>
      </c>
    </row>
    <row r="73" spans="2:76" ht="25.5" customHeight="1">
      <c r="B73" s="220" t="str">
        <f>IF('SOLL-Tabelle'!B73&gt;0,'SOLL-Tabelle'!B73,"")</f>
        <v/>
      </c>
      <c r="C73" s="221"/>
      <c r="D73" s="177"/>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81"/>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19"/>
      <c r="BX73" s="124">
        <f t="shared" si="1"/>
        <v>0</v>
      </c>
    </row>
    <row r="74" spans="2:76" ht="25.5" customHeight="1">
      <c r="B74" s="220" t="str">
        <f>IF('SOLL-Tabelle'!B74&gt;0,'SOLL-Tabelle'!B74,"")</f>
        <v/>
      </c>
      <c r="C74" s="221"/>
      <c r="D74" s="177"/>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81"/>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19"/>
      <c r="BX74" s="124">
        <f t="shared" si="1"/>
        <v>0</v>
      </c>
    </row>
  </sheetData>
  <sheetProtection password="C61A" sheet="1" objects="1" scenarios="1" formatCells="0" formatColumns="0" formatRows="0"/>
  <mergeCells count="120">
    <mergeCell ref="B61:C61"/>
    <mergeCell ref="B62:C62"/>
    <mergeCell ref="B63:C63"/>
    <mergeCell ref="B66:C66"/>
    <mergeCell ref="B68:C68"/>
    <mergeCell ref="B73:C73"/>
    <mergeCell ref="B74:C74"/>
    <mergeCell ref="B56:C56"/>
    <mergeCell ref="B57:C57"/>
    <mergeCell ref="B58:C58"/>
    <mergeCell ref="B59:C59"/>
    <mergeCell ref="B60:C60"/>
    <mergeCell ref="B69:C69"/>
    <mergeCell ref="B72:C72"/>
    <mergeCell ref="B70:C70"/>
    <mergeCell ref="B71:C71"/>
    <mergeCell ref="B64:C64"/>
    <mergeCell ref="B65:C65"/>
    <mergeCell ref="A1:B1"/>
    <mergeCell ref="B51:C51"/>
    <mergeCell ref="B52:C52"/>
    <mergeCell ref="B53:C53"/>
    <mergeCell ref="B54:C54"/>
    <mergeCell ref="B55:C55"/>
    <mergeCell ref="B46:C46"/>
    <mergeCell ref="B47:C47"/>
    <mergeCell ref="B48:C48"/>
    <mergeCell ref="B49:C49"/>
    <mergeCell ref="B50:C50"/>
    <mergeCell ref="C4:L4"/>
    <mergeCell ref="C5:L6"/>
    <mergeCell ref="D7:I7"/>
    <mergeCell ref="D10:I10"/>
    <mergeCell ref="B14:C14"/>
    <mergeCell ref="E8:I8"/>
    <mergeCell ref="D14:D16"/>
    <mergeCell ref="E14:E16"/>
    <mergeCell ref="F14:F16"/>
    <mergeCell ref="G14:G16"/>
    <mergeCell ref="H14:H16"/>
    <mergeCell ref="I14:I16"/>
    <mergeCell ref="J14:J16"/>
    <mergeCell ref="BX16:BX17"/>
    <mergeCell ref="D17:I17"/>
    <mergeCell ref="J17:O17"/>
    <mergeCell ref="P17:U17"/>
    <mergeCell ref="V17:AA17"/>
    <mergeCell ref="AB17:AG17"/>
    <mergeCell ref="AH17:AM17"/>
    <mergeCell ref="BR17:BW17"/>
    <mergeCell ref="BL17:BQ17"/>
    <mergeCell ref="BF17:BK17"/>
    <mergeCell ref="AZ17:BE17"/>
    <mergeCell ref="AT17:AY17"/>
    <mergeCell ref="AN17:AS17"/>
    <mergeCell ref="AZ14:AZ16"/>
    <mergeCell ref="AY14:AY16"/>
    <mergeCell ref="AX14:AX16"/>
    <mergeCell ref="AW14:AW16"/>
    <mergeCell ref="AV14:AV16"/>
    <mergeCell ref="AU14:AU16"/>
    <mergeCell ref="AT14:AT16"/>
    <mergeCell ref="AS14:AS16"/>
    <mergeCell ref="AR14:AR16"/>
    <mergeCell ref="BJ14:BJ16"/>
    <mergeCell ref="BI14:BI16"/>
    <mergeCell ref="BE14:BE16"/>
    <mergeCell ref="BD14:BD16"/>
    <mergeCell ref="BC14:BC16"/>
    <mergeCell ref="BB14:BB16"/>
    <mergeCell ref="U14:U16"/>
    <mergeCell ref="V14:V16"/>
    <mergeCell ref="AF14:AF16"/>
    <mergeCell ref="AG14:AG16"/>
    <mergeCell ref="AH14:AH16"/>
    <mergeCell ref="AI14:AI16"/>
    <mergeCell ref="AJ14:AJ16"/>
    <mergeCell ref="AA14:AA16"/>
    <mergeCell ref="AB14:AB16"/>
    <mergeCell ref="AC14:AC16"/>
    <mergeCell ref="AD14:AD16"/>
    <mergeCell ref="AE14:AE16"/>
    <mergeCell ref="W14:W16"/>
    <mergeCell ref="X14:X16"/>
    <mergeCell ref="K14:K16"/>
    <mergeCell ref="L14:L16"/>
    <mergeCell ref="P14:P16"/>
    <mergeCell ref="Q14:Q16"/>
    <mergeCell ref="R14:R16"/>
    <mergeCell ref="S14:S16"/>
    <mergeCell ref="T14:T16"/>
    <mergeCell ref="AL14:AL16"/>
    <mergeCell ref="AM14:AM16"/>
    <mergeCell ref="M14:M16"/>
    <mergeCell ref="N14:N16"/>
    <mergeCell ref="O14:O16"/>
    <mergeCell ref="BW14:BW16"/>
    <mergeCell ref="BV14:BV16"/>
    <mergeCell ref="BU14:BU16"/>
    <mergeCell ref="Y14:Y16"/>
    <mergeCell ref="Z14:Z16"/>
    <mergeCell ref="AQ14:AQ16"/>
    <mergeCell ref="AP14:AP16"/>
    <mergeCell ref="AO14:AO16"/>
    <mergeCell ref="AN14:AN16"/>
    <mergeCell ref="BH14:BH16"/>
    <mergeCell ref="AK14:AK16"/>
    <mergeCell ref="BA14:BA16"/>
    <mergeCell ref="BS14:BS16"/>
    <mergeCell ref="BR14:BR16"/>
    <mergeCell ref="BQ14:BQ16"/>
    <mergeCell ref="BP14:BP16"/>
    <mergeCell ref="BO14:BO16"/>
    <mergeCell ref="BN14:BN16"/>
    <mergeCell ref="BM14:BM16"/>
    <mergeCell ref="BL14:BL16"/>
    <mergeCell ref="BK14:BK16"/>
    <mergeCell ref="BT14:BT16"/>
    <mergeCell ref="BG14:BG16"/>
    <mergeCell ref="BF14:BF16"/>
  </mergeCells>
  <hyperlinks>
    <hyperlink ref="A1:B1" location="Deckblatt!A1" display="Deckblatt!A1" xr:uid="{00000000-0004-0000-0400-000000000000}"/>
  </hyperlinks>
  <pageMargins left="0.23622047244094491" right="0.23622047244094491" top="0.39370078740157483" bottom="0.39370078740157483" header="0" footer="0"/>
  <pageSetup paperSize="9" scale="63" fitToWidth="2" fitToHeight="2" pageOrder="overThenDown" orientation="landscape" horizontalDpi="4294967292" verticalDpi="300" r:id="rId1"/>
  <headerFooter alignWithMargins="0">
    <oddFooter>&amp;RSeite &amp;P von  &amp;N</oddFooter>
  </headerFooter>
  <rowBreaks count="1" manualBreakCount="1">
    <brk id="44" min="1" max="7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93"/>
  <sheetViews>
    <sheetView showGridLines="0" topLeftCell="A67" zoomScaleNormal="100" workbookViewId="0">
      <selection activeCell="D101" sqref="D101"/>
    </sheetView>
  </sheetViews>
  <sheetFormatPr defaultColWidth="11.42578125" defaultRowHeight="12.75"/>
  <cols>
    <col min="1" max="1" width="3.140625" style="3" customWidth="1"/>
    <col min="2" max="2" width="30.7109375" style="2" customWidth="1"/>
    <col min="3" max="3" width="17.7109375" style="3" customWidth="1"/>
    <col min="4" max="4" width="2.5703125" style="3" customWidth="1"/>
    <col min="5" max="7" width="3.7109375" style="3" customWidth="1"/>
    <col min="8" max="8" width="2.28515625" style="3" customWidth="1"/>
    <col min="9" max="11" width="3.7109375" style="3" customWidth="1"/>
    <col min="12" max="12" width="2.140625" style="3" customWidth="1"/>
    <col min="13" max="13" width="3.7109375" style="3" customWidth="1"/>
    <col min="14" max="14" width="5.42578125" style="3" customWidth="1"/>
    <col min="15" max="15" width="3.7109375" style="3" customWidth="1"/>
    <col min="16" max="16" width="2.7109375" style="117" customWidth="1"/>
    <col min="17" max="43" width="3.7109375" style="3" customWidth="1"/>
    <col min="44" max="44" width="10.7109375" style="3" customWidth="1"/>
    <col min="45" max="16384" width="11.42578125" style="3"/>
  </cols>
  <sheetData>
    <row r="1" spans="1:44" ht="20.25" customHeight="1">
      <c r="A1" s="296" t="s">
        <v>12</v>
      </c>
      <c r="B1" s="297"/>
      <c r="C1" s="117"/>
      <c r="D1" s="117"/>
      <c r="E1" s="117"/>
      <c r="F1" s="117"/>
      <c r="G1" s="117"/>
      <c r="H1" s="117"/>
      <c r="I1" s="117"/>
      <c r="J1" s="117"/>
      <c r="K1" s="117"/>
      <c r="L1" s="117"/>
      <c r="M1" s="117"/>
      <c r="N1" s="117"/>
      <c r="O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row>
    <row r="2" spans="1:44" ht="26.25" customHeight="1">
      <c r="A2" s="117"/>
      <c r="C2" s="117"/>
      <c r="D2" s="117"/>
      <c r="E2" s="117"/>
      <c r="F2" s="117"/>
      <c r="G2" s="117"/>
      <c r="H2" s="117"/>
      <c r="I2" s="117"/>
      <c r="J2" s="117"/>
      <c r="K2" s="117"/>
      <c r="L2" s="117"/>
      <c r="M2" s="117"/>
      <c r="N2" s="117"/>
      <c r="O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row>
    <row r="3" spans="1:44" ht="26.25" customHeight="1">
      <c r="A3" s="117"/>
      <c r="C3" s="117"/>
      <c r="D3" s="117"/>
      <c r="E3" s="117"/>
      <c r="F3" s="117"/>
      <c r="G3" s="117"/>
      <c r="H3" s="117"/>
      <c r="I3" s="117"/>
      <c r="J3" s="117"/>
      <c r="K3" s="117"/>
      <c r="L3" s="117"/>
      <c r="M3" s="117"/>
      <c r="N3" s="117"/>
      <c r="O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row>
    <row r="4" spans="1:44" s="7" customFormat="1" ht="18">
      <c r="B4" s="6" t="s">
        <v>80</v>
      </c>
      <c r="S4" s="8"/>
    </row>
    <row r="5" spans="1:44" s="7" customFormat="1" ht="18">
      <c r="B5" s="63" t="s">
        <v>52</v>
      </c>
      <c r="C5" s="202" t="str">
        <f>IF('SOLL-Tabelle'!C3&gt;0,'SOLL-Tabelle'!C3,"")</f>
        <v xml:space="preserve">NQA01.00259.17 </v>
      </c>
      <c r="D5" s="203"/>
      <c r="E5" s="5"/>
      <c r="F5" s="5"/>
      <c r="G5" s="5"/>
      <c r="H5" s="5"/>
      <c r="I5" s="5"/>
      <c r="J5" s="5"/>
      <c r="K5" s="5"/>
      <c r="L5" s="5"/>
      <c r="M5" s="5"/>
      <c r="N5" s="5"/>
      <c r="O5" s="5"/>
      <c r="P5" s="5"/>
    </row>
    <row r="6" spans="1:44" s="7" customFormat="1" ht="18">
      <c r="B6" s="63" t="s">
        <v>54</v>
      </c>
      <c r="C6" s="298" t="str">
        <f>IF('SOLL-Tabelle'!C4&gt;0,'SOLL-Tabelle'!C4,"")</f>
        <v>DLG Eifel eG; Eichenberg Institut GmbH</v>
      </c>
      <c r="D6" s="298"/>
      <c r="E6" s="298" t="e">
        <f>IF('SOLL-Tabelle'!#REF!&gt;0,'SOLL-Tabelle'!#REF!,"")</f>
        <v>#REF!</v>
      </c>
      <c r="F6" s="298" t="e">
        <f>IF('SOLL-Tabelle'!#REF!&gt;0,'SOLL-Tabelle'!#REF!,"")</f>
        <v>#REF!</v>
      </c>
      <c r="G6" s="298" t="e">
        <f>IF('SOLL-Tabelle'!#REF!&gt;0,'SOLL-Tabelle'!#REF!,"")</f>
        <v>#REF!</v>
      </c>
      <c r="H6" s="298" t="e">
        <f>IF('SOLL-Tabelle'!#REF!&gt;0,'SOLL-Tabelle'!#REF!,"")</f>
        <v>#REF!</v>
      </c>
      <c r="I6" s="298" t="e">
        <f>IF('SOLL-Tabelle'!#REF!&gt;0,'SOLL-Tabelle'!#REF!,"")</f>
        <v>#REF!</v>
      </c>
      <c r="J6" s="298" t="str">
        <f>IF('SOLL-Tabelle'!D4&gt;0,'SOLL-Tabelle'!D4,"")</f>
        <v/>
      </c>
      <c r="K6" s="298" t="str">
        <f>IF('SOLL-Tabelle'!E4&gt;0,'SOLL-Tabelle'!E4,"")</f>
        <v/>
      </c>
      <c r="L6" s="298" t="str">
        <f>IF('SOLL-Tabelle'!F4&gt;0,'SOLL-Tabelle'!F4,"")</f>
        <v/>
      </c>
      <c r="M6" s="298" t="str">
        <f>IF('SOLL-Tabelle'!G4&gt;0,'SOLL-Tabelle'!G4,"")</f>
        <v/>
      </c>
      <c r="N6" s="298" t="str">
        <f>IF('SOLL-Tabelle'!H4&gt;0,'SOLL-Tabelle'!H4,"")</f>
        <v/>
      </c>
      <c r="O6" s="298" t="str">
        <f>IF('SOLL-Tabelle'!I4&gt;0,'SOLL-Tabelle'!I4,"")</f>
        <v/>
      </c>
      <c r="P6" s="203"/>
    </row>
    <row r="7" spans="1:44" s="7" customFormat="1" ht="18">
      <c r="B7" s="63" t="s">
        <v>56</v>
      </c>
      <c r="C7" s="299" t="str">
        <f>IF('SOLL-Tabelle'!C5&gt;0,'SOLL-Tabelle'!C5,"")</f>
        <v>Entwicklung eines Unternehmensnetzwerkes zur Förderung der betrieblichen Gesundheit bei KMU und Institutionen in der Region Eifel</v>
      </c>
      <c r="D7" s="299"/>
      <c r="E7" s="299" t="e">
        <f>IF('SOLL-Tabelle'!#REF!&gt;0,'SOLL-Tabelle'!#REF!,"")</f>
        <v>#REF!</v>
      </c>
      <c r="F7" s="299" t="e">
        <f>IF('SOLL-Tabelle'!#REF!&gt;0,'SOLL-Tabelle'!#REF!,"")</f>
        <v>#REF!</v>
      </c>
      <c r="G7" s="299" t="e">
        <f>IF('SOLL-Tabelle'!#REF!&gt;0,'SOLL-Tabelle'!#REF!,"")</f>
        <v>#REF!</v>
      </c>
      <c r="H7" s="299" t="e">
        <f>IF('SOLL-Tabelle'!#REF!&gt;0,'SOLL-Tabelle'!#REF!,"")</f>
        <v>#REF!</v>
      </c>
      <c r="I7" s="299" t="e">
        <f>IF('SOLL-Tabelle'!#REF!&gt;0,'SOLL-Tabelle'!#REF!,"")</f>
        <v>#REF!</v>
      </c>
      <c r="J7" s="299" t="str">
        <f>IF('SOLL-Tabelle'!D5&gt;0,'SOLL-Tabelle'!D5,"")</f>
        <v/>
      </c>
      <c r="K7" s="299" t="str">
        <f>IF('SOLL-Tabelle'!E5&gt;0,'SOLL-Tabelle'!E5,"")</f>
        <v/>
      </c>
      <c r="L7" s="299" t="str">
        <f>IF('SOLL-Tabelle'!F5&gt;0,'SOLL-Tabelle'!F5,"")</f>
        <v/>
      </c>
      <c r="M7" s="299" t="str">
        <f>IF('SOLL-Tabelle'!G5&gt;0,'SOLL-Tabelle'!G5,"")</f>
        <v/>
      </c>
      <c r="N7" s="299" t="str">
        <f>IF('SOLL-Tabelle'!H5&gt;0,'SOLL-Tabelle'!H5,"")</f>
        <v/>
      </c>
      <c r="O7" s="299" t="str">
        <f>IF('SOLL-Tabelle'!I5&gt;0,'SOLL-Tabelle'!I5,"")</f>
        <v/>
      </c>
      <c r="P7" s="203"/>
    </row>
    <row r="8" spans="1:44" s="7" customFormat="1" ht="18">
      <c r="B8" s="63"/>
      <c r="C8" s="298" t="str">
        <f>IF('SOLL-Tabelle'!C6&gt;0,'SOLL-Tabelle'!C6,"")</f>
        <v/>
      </c>
      <c r="D8" s="298"/>
      <c r="E8" s="298" t="e">
        <f>IF('SOLL-Tabelle'!#REF!&gt;0,'SOLL-Tabelle'!#REF!,"")</f>
        <v>#REF!</v>
      </c>
      <c r="F8" s="298" t="e">
        <f>IF('SOLL-Tabelle'!#REF!&gt;0,'SOLL-Tabelle'!#REF!,"")</f>
        <v>#REF!</v>
      </c>
      <c r="G8" s="298" t="e">
        <f>IF('SOLL-Tabelle'!#REF!&gt;0,'SOLL-Tabelle'!#REF!,"")</f>
        <v>#REF!</v>
      </c>
      <c r="H8" s="298" t="e">
        <f>IF('SOLL-Tabelle'!#REF!&gt;0,'SOLL-Tabelle'!#REF!,"")</f>
        <v>#REF!</v>
      </c>
      <c r="I8" s="298" t="e">
        <f>IF('SOLL-Tabelle'!#REF!&gt;0,'SOLL-Tabelle'!#REF!,"")</f>
        <v>#REF!</v>
      </c>
      <c r="J8" s="298" t="str">
        <f>IF('SOLL-Tabelle'!D6&gt;0,'SOLL-Tabelle'!D6,"")</f>
        <v/>
      </c>
      <c r="K8" s="298" t="str">
        <f>IF('SOLL-Tabelle'!E6&gt;0,'SOLL-Tabelle'!E6,"")</f>
        <v/>
      </c>
      <c r="L8" s="298" t="str">
        <f>IF('SOLL-Tabelle'!F6&gt;0,'SOLL-Tabelle'!F6,"")</f>
        <v/>
      </c>
      <c r="M8" s="298" t="str">
        <f>IF('SOLL-Tabelle'!G6&gt;0,'SOLL-Tabelle'!G6,"")</f>
        <v/>
      </c>
      <c r="N8" s="298" t="str">
        <f>IF('SOLL-Tabelle'!H6&gt;0,'SOLL-Tabelle'!H6,"")</f>
        <v/>
      </c>
      <c r="O8" s="298" t="str">
        <f>IF('SOLL-Tabelle'!I6&gt;0,'SOLL-Tabelle'!I6,"")</f>
        <v/>
      </c>
      <c r="P8" s="203"/>
    </row>
    <row r="9" spans="1:44" s="7" customFormat="1" ht="18">
      <c r="B9" s="63"/>
      <c r="C9" s="69" t="s">
        <v>58</v>
      </c>
      <c r="D9" s="69"/>
      <c r="E9" s="300" t="s">
        <v>59</v>
      </c>
      <c r="F9" s="300"/>
      <c r="G9" s="300"/>
      <c r="H9" s="300"/>
      <c r="I9" s="300"/>
      <c r="J9" s="19"/>
      <c r="K9" s="19"/>
      <c r="L9" s="19"/>
      <c r="M9" s="19"/>
      <c r="N9" s="19"/>
      <c r="O9" s="19"/>
      <c r="P9" s="19"/>
    </row>
    <row r="10" spans="1:44" s="7" customFormat="1" ht="18">
      <c r="B10" s="63" t="s">
        <v>60</v>
      </c>
      <c r="C10" s="12">
        <f>IF('SOLL-Tabelle'!C8&gt;0,'SOLL-Tabelle'!C8,"")</f>
        <v>42917</v>
      </c>
      <c r="D10" s="13"/>
      <c r="E10" s="90" t="str">
        <f>IF('SOLL-Tabelle'!D8&gt;0,'SOLL-Tabelle'!D8,"")</f>
        <v/>
      </c>
      <c r="F10" s="308">
        <f>IF('SOLL-Tabelle'!E8&gt;0,'SOLL-Tabelle'!E8,"")</f>
        <v>44012</v>
      </c>
      <c r="G10" s="309" t="str">
        <f>IF([1]SOLL!G10&gt;0,[1]SOLL!G10,"")</f>
        <v>IV</v>
      </c>
      <c r="H10" s="309" t="str">
        <f>IF([1]SOLL!I10&gt;0,[1]SOLL!I10,"")</f>
        <v/>
      </c>
      <c r="I10" s="309" t="str">
        <f>IF([1]SOLL!J10&gt;0,[1]SOLL!J10,"")</f>
        <v>I</v>
      </c>
    </row>
    <row r="11" spans="1:44" s="7" customFormat="1" ht="18">
      <c r="B11" s="63"/>
      <c r="C11" s="68"/>
      <c r="D11" s="20"/>
      <c r="E11" s="21"/>
      <c r="F11" s="21"/>
      <c r="G11" s="21"/>
      <c r="H11" s="21"/>
      <c r="I11" s="21"/>
    </row>
    <row r="12" spans="1:44" s="7" customFormat="1" ht="18">
      <c r="B12" s="63" t="s">
        <v>61</v>
      </c>
      <c r="C12" s="12">
        <f>IF('SOLL-Tabelle'!C10&gt;0,'SOLL-Tabelle'!C10,"")</f>
        <v>44196</v>
      </c>
      <c r="D12" s="20"/>
      <c r="E12" s="21"/>
      <c r="F12" s="21"/>
      <c r="G12" s="21"/>
      <c r="H12" s="21"/>
      <c r="I12" s="21"/>
    </row>
    <row r="13" spans="1:44" s="7" customFormat="1" ht="18">
      <c r="B13" s="63" t="s">
        <v>62</v>
      </c>
      <c r="C13" s="64">
        <f>IF('SOLL-Tabelle'!C11&gt;0,'SOLL-Tabelle'!C11,"")</f>
        <v>726000</v>
      </c>
      <c r="D13" s="67" t="str">
        <f>IF([1]SOLL!F12&gt;0,[1]SOLL!F12,"")</f>
        <v/>
      </c>
      <c r="E13" s="67" t="str">
        <f>IF([1]SOLL!G12&gt;0,[1]SOLL!G12,"")</f>
        <v/>
      </c>
      <c r="F13" s="67" t="str">
        <f>IF([1]SOLL!H12&gt;0,[1]SOLL!H12,"")</f>
        <v/>
      </c>
      <c r="G13" s="67" t="str">
        <f>IF([1]SOLL!I12&gt;0,[1]SOLL!I12,"")</f>
        <v/>
      </c>
    </row>
    <row r="14" spans="1:44" s="7" customFormat="1" ht="18">
      <c r="B14" s="63" t="s">
        <v>84</v>
      </c>
      <c r="C14" s="64">
        <f>IF('SOLL-Tabelle'!C12&gt;0,'SOLL-Tabelle'!C12,"")</f>
        <v>1038263.31</v>
      </c>
      <c r="D14" s="20"/>
      <c r="E14" s="67"/>
      <c r="F14" s="67"/>
      <c r="G14" s="67"/>
      <c r="H14" s="67"/>
      <c r="I14" s="67"/>
      <c r="X14" s="84"/>
    </row>
    <row r="15" spans="1:44" s="7" customFormat="1" ht="10.5" customHeight="1">
      <c r="B15" s="63"/>
      <c r="C15" s="18"/>
      <c r="D15" s="18"/>
      <c r="E15" s="35"/>
      <c r="F15" s="35"/>
      <c r="G15" s="304"/>
      <c r="H15" s="305"/>
      <c r="I15" s="305"/>
    </row>
    <row r="16" spans="1:44" s="35" customFormat="1" ht="15.75" customHeight="1">
      <c r="B16" s="63" t="s">
        <v>123</v>
      </c>
      <c r="C16" s="162">
        <v>42917</v>
      </c>
      <c r="D16" s="306" t="s">
        <v>124</v>
      </c>
      <c r="E16" s="307"/>
      <c r="F16" s="312">
        <v>44196</v>
      </c>
      <c r="G16" s="313"/>
      <c r="H16" s="313"/>
      <c r="I16" s="313"/>
      <c r="J16" s="305"/>
      <c r="K16" s="305"/>
      <c r="L16" s="118"/>
      <c r="M16" s="118"/>
      <c r="N16" s="310"/>
      <c r="O16" s="311"/>
      <c r="P16" s="156"/>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7"/>
      <c r="AR16" s="117"/>
    </row>
    <row r="17" spans="2:44" s="35" customFormat="1" ht="12.75" customHeight="1">
      <c r="E17" s="279" t="s">
        <v>125</v>
      </c>
      <c r="F17" s="301"/>
      <c r="G17" s="281"/>
      <c r="H17" s="204"/>
      <c r="I17" s="279" t="s">
        <v>126</v>
      </c>
      <c r="J17" s="301"/>
      <c r="K17" s="281"/>
      <c r="L17" s="204"/>
      <c r="M17" s="279" t="s">
        <v>127</v>
      </c>
      <c r="N17" s="280"/>
      <c r="O17" s="281"/>
      <c r="P17" s="161"/>
      <c r="Q17" s="279" t="s">
        <v>128</v>
      </c>
      <c r="R17" s="280"/>
      <c r="S17" s="281"/>
      <c r="U17" s="118"/>
      <c r="V17" s="118"/>
      <c r="W17" s="294"/>
      <c r="X17" s="294"/>
      <c r="Y17" s="295"/>
      <c r="Z17" s="118"/>
      <c r="AA17" s="118"/>
      <c r="AB17" s="118"/>
      <c r="AC17" s="118"/>
      <c r="AD17" s="118"/>
      <c r="AE17" s="118"/>
      <c r="AF17" s="118"/>
      <c r="AG17" s="118"/>
      <c r="AH17" s="118"/>
      <c r="AI17" s="118"/>
      <c r="AJ17" s="118"/>
      <c r="AK17" s="118"/>
      <c r="AL17" s="118"/>
      <c r="AM17" s="118"/>
      <c r="AN17" s="118"/>
      <c r="AO17" s="118"/>
      <c r="AP17" s="118"/>
      <c r="AQ17" s="117"/>
      <c r="AR17" s="117"/>
    </row>
    <row r="18" spans="2:44" s="35" customFormat="1" ht="12.75" customHeight="1" thickBot="1">
      <c r="E18" s="302"/>
      <c r="F18" s="303"/>
      <c r="G18" s="284"/>
      <c r="H18" s="204"/>
      <c r="I18" s="302"/>
      <c r="J18" s="303"/>
      <c r="K18" s="284"/>
      <c r="L18" s="204"/>
      <c r="M18" s="282"/>
      <c r="N18" s="283"/>
      <c r="O18" s="284"/>
      <c r="P18" s="161"/>
      <c r="Q18" s="282"/>
      <c r="R18" s="283"/>
      <c r="S18" s="284"/>
      <c r="U18" s="118"/>
      <c r="V18" s="118"/>
      <c r="W18" s="294"/>
      <c r="X18" s="294"/>
      <c r="Y18" s="295"/>
      <c r="Z18" s="118"/>
      <c r="AA18" s="118"/>
      <c r="AB18" s="118"/>
      <c r="AC18" s="118"/>
      <c r="AD18" s="118"/>
      <c r="AE18" s="118"/>
      <c r="AF18" s="118"/>
      <c r="AG18" s="118"/>
      <c r="AH18" s="118"/>
      <c r="AI18" s="118"/>
      <c r="AJ18" s="118"/>
      <c r="AK18" s="118"/>
      <c r="AL18" s="118"/>
      <c r="AM18" s="118"/>
      <c r="AN18" s="118"/>
      <c r="AO18" s="118"/>
      <c r="AP18" s="118"/>
      <c r="AQ18" s="117"/>
      <c r="AR18" s="117"/>
    </row>
    <row r="19" spans="2:44" s="2" customFormat="1" ht="44.25" customHeight="1">
      <c r="B19" s="9" t="s">
        <v>66</v>
      </c>
      <c r="C19" s="4" t="s">
        <v>67</v>
      </c>
      <c r="D19" s="1"/>
      <c r="E19" s="204"/>
      <c r="F19" s="204"/>
      <c r="G19" s="204"/>
      <c r="H19" s="204"/>
      <c r="I19" s="204"/>
      <c r="J19" s="204"/>
      <c r="K19" s="204"/>
      <c r="L19" s="204"/>
      <c r="M19" s="204"/>
      <c r="N19" s="204"/>
      <c r="O19" s="204"/>
      <c r="P19" s="204"/>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7"/>
      <c r="AR19" s="117"/>
    </row>
    <row r="20" spans="2:44" ht="51">
      <c r="B20" s="128" t="str">
        <f>IF('SOLL-Tabelle'!B18&gt;0,'SOLL-Tabelle'!B18,"")</f>
        <v>MS 1: Fragebogen zur Onlineabfrage und Interview-Leitfaden erstellt,  abgestimmt und durchgeführt (06/2018)</v>
      </c>
      <c r="C20" s="10" t="str">
        <f>IF('SOLL-Tabelle'!C18&gt;0,'SOLL-Tabelle'!C18,"")</f>
        <v>AP 1</v>
      </c>
      <c r="D20" s="11"/>
      <c r="E20" s="285">
        <f>SUMPRODUCT(('SOLL-Tabelle'!$D$14:$BW$16&gt;=$C$16)*('SOLL-Tabelle'!D18:BW18="x"))-SUMPRODUCT(('SOLL-Tabelle'!$D$14:$BW$16&gt;=$F$16)*('SOLL-Tabelle'!D18:BW18="x"))</f>
        <v>1</v>
      </c>
      <c r="F20" s="286"/>
      <c r="G20" s="287"/>
      <c r="H20" s="204"/>
      <c r="I20" s="285">
        <f>SUMPRODUCT(('IST-Tabelle'!$D$14:$BW$16&gt;=$C$16)*('IST-Tabelle'!D18:BW18="x"))-SUMPRODUCT(('IST-Tabelle'!$D$14:$BW$16&gt;=$F$16)*('IST-Tabelle'!D18:BW18="x"))</f>
        <v>1</v>
      </c>
      <c r="J20" s="286"/>
      <c r="K20" s="287"/>
      <c r="L20" s="204"/>
      <c r="M20" s="273">
        <f t="shared" ref="M20:M46" si="0">I20-E20</f>
        <v>0</v>
      </c>
      <c r="N20" s="274"/>
      <c r="O20" s="275"/>
      <c r="P20" s="157"/>
      <c r="Q20" s="273">
        <f>'SOLL-Tabelle'!BX18-'IST-Tabelle'!BX18</f>
        <v>0</v>
      </c>
      <c r="R20" s="274"/>
      <c r="S20" s="275"/>
      <c r="T20" s="152"/>
      <c r="U20" s="152"/>
      <c r="V20" s="152"/>
      <c r="W20" s="2"/>
      <c r="X20" s="117"/>
      <c r="Y20" s="117"/>
      <c r="Z20" s="117"/>
      <c r="AA20" s="117"/>
      <c r="AB20" s="117"/>
      <c r="AC20" s="118"/>
      <c r="AD20" s="118"/>
      <c r="AE20" s="118"/>
      <c r="AF20" s="118"/>
      <c r="AG20" s="118"/>
      <c r="AH20" s="118"/>
      <c r="AI20" s="118"/>
      <c r="AJ20" s="118"/>
      <c r="AK20" s="118"/>
      <c r="AL20" s="118"/>
      <c r="AM20" s="118"/>
      <c r="AN20" s="118"/>
      <c r="AO20" s="118"/>
      <c r="AP20" s="118"/>
      <c r="AQ20" s="117"/>
      <c r="AR20" s="117"/>
    </row>
    <row r="21" spans="2:44" ht="38.25">
      <c r="B21" s="128" t="str">
        <f>IF('SOLL-Tabelle'!B19&gt;0,'SOLL-Tabelle'!B19,"")</f>
        <v>MS 2: Empfehlungen für Angebotserstelllung erarbeitet (11/2018)</v>
      </c>
      <c r="C21" s="10" t="str">
        <f>IF('SOLL-Tabelle'!C19&gt;0,'SOLL-Tabelle'!C19,"")</f>
        <v>AP 1</v>
      </c>
      <c r="D21" s="11"/>
      <c r="E21" s="285">
        <f>SUMPRODUCT(('SOLL-Tabelle'!$D$14:$BW$16&gt;=$C$16)*('SOLL-Tabelle'!D19:BW19="x"))-SUMPRODUCT(('SOLL-Tabelle'!$D$14:$BW$16&gt;=$F$16)*('SOLL-Tabelle'!D19:BW19="x"))</f>
        <v>1</v>
      </c>
      <c r="F21" s="286"/>
      <c r="G21" s="287"/>
      <c r="H21" s="204"/>
      <c r="I21" s="285">
        <f>SUMPRODUCT(('IST-Tabelle'!$D$14:$BW$16&gt;=$C$16)*('IST-Tabelle'!D19:BW19="x"))-SUMPRODUCT(('IST-Tabelle'!$D$14:$BW$16&gt;=$F$16)*('IST-Tabelle'!D19:BW19="x"))</f>
        <v>1</v>
      </c>
      <c r="J21" s="286"/>
      <c r="K21" s="287"/>
      <c r="L21" s="204"/>
      <c r="M21" s="273">
        <f t="shared" si="0"/>
        <v>0</v>
      </c>
      <c r="N21" s="274"/>
      <c r="O21" s="275"/>
      <c r="P21" s="157"/>
      <c r="Q21" s="273">
        <f>'SOLL-Tabelle'!BX19-'IST-Tabelle'!BX19</f>
        <v>0</v>
      </c>
      <c r="R21" s="274"/>
      <c r="S21" s="275"/>
      <c r="T21" s="153"/>
      <c r="U21" s="153"/>
      <c r="V21" s="153"/>
      <c r="W21" s="2"/>
      <c r="X21" s="117"/>
      <c r="Y21" s="117"/>
      <c r="Z21" s="117"/>
      <c r="AA21" s="117"/>
      <c r="AB21" s="117"/>
      <c r="AC21" s="118"/>
      <c r="AD21" s="118"/>
      <c r="AE21" s="118"/>
      <c r="AF21" s="118"/>
      <c r="AG21" s="118"/>
      <c r="AH21" s="118"/>
      <c r="AI21" s="118"/>
      <c r="AJ21" s="118"/>
      <c r="AK21" s="118"/>
      <c r="AL21" s="118"/>
      <c r="AM21" s="118"/>
      <c r="AN21" s="118"/>
      <c r="AO21" s="118"/>
      <c r="AP21" s="118"/>
      <c r="AQ21" s="117"/>
      <c r="AR21" s="117"/>
    </row>
    <row r="22" spans="2:44" ht="25.5">
      <c r="B22" s="128" t="str">
        <f>IF('SOLL-Tabelle'!B20&gt;0,'SOLL-Tabelle'!B20,"")</f>
        <v xml:space="preserve">MS 3: Dienstleistungen überarbeitet </v>
      </c>
      <c r="C22" s="10" t="str">
        <f>IF('SOLL-Tabelle'!C20&gt;0,'SOLL-Tabelle'!C20,"")</f>
        <v>AP 2</v>
      </c>
      <c r="D22" s="11"/>
      <c r="E22" s="285">
        <f>SUMPRODUCT(('SOLL-Tabelle'!$D$14:$BW$16&gt;=$C$16)*('SOLL-Tabelle'!D20:BW20="x"))-SUMPRODUCT(('SOLL-Tabelle'!$D$14:$BW$16&gt;=$F$16)*('SOLL-Tabelle'!D20:BW20="x"))</f>
        <v>1</v>
      </c>
      <c r="F22" s="286"/>
      <c r="G22" s="287"/>
      <c r="H22" s="204"/>
      <c r="I22" s="285">
        <f>SUMPRODUCT(('IST-Tabelle'!$D$14:$BW$16&gt;=$C$16)*('IST-Tabelle'!D20:BW20="x"))-SUMPRODUCT(('IST-Tabelle'!$D$14:$BW$16&gt;=$F$16)*('IST-Tabelle'!D20:BW20="x"))</f>
        <v>2</v>
      </c>
      <c r="J22" s="286"/>
      <c r="K22" s="287"/>
      <c r="L22" s="204"/>
      <c r="M22" s="273">
        <f t="shared" si="0"/>
        <v>1</v>
      </c>
      <c r="N22" s="274"/>
      <c r="O22" s="275"/>
      <c r="P22" s="157"/>
      <c r="Q22" s="273">
        <f>'SOLL-Tabelle'!BX20-'IST-Tabelle'!BX20</f>
        <v>-1</v>
      </c>
      <c r="R22" s="274"/>
      <c r="S22" s="275"/>
      <c r="T22" s="153"/>
      <c r="U22" s="153"/>
      <c r="V22" s="153"/>
      <c r="W22" s="2"/>
      <c r="X22" s="117"/>
      <c r="Y22" s="117"/>
      <c r="Z22" s="117"/>
      <c r="AA22" s="117"/>
      <c r="AB22" s="117"/>
      <c r="AC22" s="118"/>
      <c r="AD22" s="118"/>
      <c r="AE22" s="118"/>
      <c r="AF22" s="118"/>
      <c r="AG22" s="118"/>
      <c r="AH22" s="118"/>
      <c r="AI22" s="118"/>
      <c r="AJ22" s="118"/>
      <c r="AK22" s="118"/>
      <c r="AL22" s="118"/>
      <c r="AM22" s="118"/>
      <c r="AN22" s="118"/>
      <c r="AO22" s="118"/>
      <c r="AP22" s="118"/>
      <c r="AQ22" s="117"/>
      <c r="AR22" s="117"/>
    </row>
    <row r="23" spans="2:44" ht="51">
      <c r="B23" s="128" t="str">
        <f>IF('SOLL-Tabelle'!B21&gt;0,'SOLL-Tabelle'!B21,"")</f>
        <v xml:space="preserve">MS 4: Gesamtkonzept Umsetzung Gesundheitsmanagement abgestimmt und Ziele definiert (12/2018) </v>
      </c>
      <c r="C23" s="10" t="str">
        <f>IF('SOLL-Tabelle'!C21&gt;0,'SOLL-Tabelle'!C21,"")</f>
        <v>AP 3</v>
      </c>
      <c r="D23" s="11"/>
      <c r="E23" s="285">
        <f>SUMPRODUCT(('SOLL-Tabelle'!$D$14:$BW$16&gt;=$C$16)*('SOLL-Tabelle'!D21:BW21="x"))-SUMPRODUCT(('SOLL-Tabelle'!$D$14:$BW$16&gt;=$F$16)*('SOLL-Tabelle'!D21:BW21="x"))</f>
        <v>1</v>
      </c>
      <c r="F23" s="286"/>
      <c r="G23" s="287"/>
      <c r="H23" s="204"/>
      <c r="I23" s="285">
        <f>SUMPRODUCT(('IST-Tabelle'!$D$14:$BW$16&gt;=$C$16)*('IST-Tabelle'!D21:BW21="x"))-SUMPRODUCT(('IST-Tabelle'!$D$14:$BW$16&gt;=$F$16)*('IST-Tabelle'!D21:BW21="x"))</f>
        <v>1</v>
      </c>
      <c r="J23" s="286"/>
      <c r="K23" s="287"/>
      <c r="L23" s="204"/>
      <c r="M23" s="273">
        <f t="shared" si="0"/>
        <v>0</v>
      </c>
      <c r="N23" s="274"/>
      <c r="O23" s="275"/>
      <c r="P23" s="157"/>
      <c r="Q23" s="273">
        <f>'SOLL-Tabelle'!BX21-'IST-Tabelle'!BX21</f>
        <v>0</v>
      </c>
      <c r="R23" s="274"/>
      <c r="S23" s="275"/>
      <c r="T23" s="153"/>
      <c r="U23" s="153"/>
      <c r="V23" s="153"/>
      <c r="W23" s="2"/>
      <c r="X23" s="117"/>
      <c r="Y23" s="117"/>
      <c r="Z23" s="117"/>
      <c r="AA23" s="117"/>
      <c r="AB23" s="117"/>
      <c r="AC23" s="118"/>
      <c r="AD23" s="118"/>
      <c r="AE23" s="118"/>
      <c r="AF23" s="118"/>
      <c r="AG23" s="118"/>
      <c r="AH23" s="118"/>
      <c r="AI23" s="118"/>
      <c r="AJ23" s="118"/>
      <c r="AK23" s="118"/>
      <c r="AL23" s="118"/>
      <c r="AM23" s="118"/>
      <c r="AN23" s="118"/>
      <c r="AO23" s="118"/>
      <c r="AP23" s="118"/>
      <c r="AQ23" s="117"/>
      <c r="AR23" s="117"/>
    </row>
    <row r="24" spans="2:44" ht="51">
      <c r="B24" s="128" t="str">
        <f>IF('SOLL-Tabelle'!B22&gt;0,'SOLL-Tabelle'!B22,"")</f>
        <v xml:space="preserve">MS 12: Gesamtdurchführung evaluiert, Materialien dokumentiert inkl. Verbesserungsvorschlägen (11/2020) </v>
      </c>
      <c r="C24" s="10" t="str">
        <f>IF('SOLL-Tabelle'!C22&gt;0,'SOLL-Tabelle'!C22,"")</f>
        <v>AP 3</v>
      </c>
      <c r="D24" s="11"/>
      <c r="E24" s="285">
        <f>SUMPRODUCT(('SOLL-Tabelle'!$D$14:$BW$16&gt;=$C$16)*('SOLL-Tabelle'!D22:BW22="x"))-SUMPRODUCT(('SOLL-Tabelle'!$D$14:$BW$16&gt;=$F$16)*('SOLL-Tabelle'!D22:BW22="x"))</f>
        <v>1</v>
      </c>
      <c r="F24" s="286"/>
      <c r="G24" s="287"/>
      <c r="H24" s="204"/>
      <c r="I24" s="285">
        <f>SUMPRODUCT(('IST-Tabelle'!$D$14:$BW$16&gt;=$C$16)*('IST-Tabelle'!D22:BW22="x"))-SUMPRODUCT(('IST-Tabelle'!$D$14:$BW$16&gt;=$F$16)*('IST-Tabelle'!D22:BW22="x"))</f>
        <v>0</v>
      </c>
      <c r="J24" s="286"/>
      <c r="K24" s="287"/>
      <c r="L24" s="204"/>
      <c r="M24" s="273">
        <f t="shared" si="0"/>
        <v>-1</v>
      </c>
      <c r="N24" s="274"/>
      <c r="O24" s="275"/>
      <c r="P24" s="157"/>
      <c r="Q24" s="273">
        <f>'SOLL-Tabelle'!BX22-'IST-Tabelle'!BX22</f>
        <v>1</v>
      </c>
      <c r="R24" s="274"/>
      <c r="S24" s="275"/>
      <c r="T24" s="153"/>
      <c r="U24" s="153"/>
      <c r="V24" s="153"/>
      <c r="W24" s="2"/>
      <c r="X24" s="117"/>
      <c r="Y24" s="117"/>
      <c r="Z24" s="117"/>
      <c r="AA24" s="117"/>
      <c r="AB24" s="117"/>
      <c r="AC24" s="118"/>
      <c r="AD24" s="118"/>
      <c r="AE24" s="118"/>
      <c r="AF24" s="118"/>
      <c r="AG24" s="118"/>
      <c r="AH24" s="118"/>
      <c r="AI24" s="118"/>
      <c r="AJ24" s="118"/>
      <c r="AK24" s="118"/>
      <c r="AL24" s="118"/>
      <c r="AM24" s="118"/>
      <c r="AN24" s="118"/>
      <c r="AO24" s="118"/>
      <c r="AP24" s="118"/>
      <c r="AQ24" s="117"/>
      <c r="AR24" s="117"/>
    </row>
    <row r="25" spans="2:44" ht="38.25">
      <c r="B25" s="128" t="str">
        <f>IF('SOLL-Tabelle'!B23&gt;0,'SOLL-Tabelle'!B23,"")</f>
        <v xml:space="preserve">MS 6: Konzept zum Employer-Branding  abgestimmt und umgesetzt (06/2019) </v>
      </c>
      <c r="C25" s="10" t="str">
        <f>IF('SOLL-Tabelle'!C23&gt;0,'SOLL-Tabelle'!C23,"")</f>
        <v>AP 4</v>
      </c>
      <c r="D25" s="11"/>
      <c r="E25" s="285">
        <f>SUMPRODUCT(('SOLL-Tabelle'!$D$14:$BW$16&gt;=$C$16)*('SOLL-Tabelle'!D23:BW23="x"))-SUMPRODUCT(('SOLL-Tabelle'!$D$14:$BW$16&gt;=$F$16)*('SOLL-Tabelle'!D23:BW23="x"))</f>
        <v>1</v>
      </c>
      <c r="F25" s="286"/>
      <c r="G25" s="287"/>
      <c r="H25" s="204"/>
      <c r="I25" s="285">
        <f>SUMPRODUCT(('IST-Tabelle'!$D$14:$BW$16&gt;=$C$16)*('IST-Tabelle'!D23:BW23="x"))-SUMPRODUCT(('IST-Tabelle'!$D$14:$BW$16&gt;=$F$16)*('IST-Tabelle'!D23:BW23="x"))</f>
        <v>1</v>
      </c>
      <c r="J25" s="286"/>
      <c r="K25" s="287"/>
      <c r="L25" s="204"/>
      <c r="M25" s="273">
        <f t="shared" si="0"/>
        <v>0</v>
      </c>
      <c r="N25" s="274"/>
      <c r="O25" s="275"/>
      <c r="P25" s="157"/>
      <c r="Q25" s="273">
        <f>'SOLL-Tabelle'!BX23-'IST-Tabelle'!BX23</f>
        <v>0</v>
      </c>
      <c r="R25" s="274"/>
      <c r="S25" s="275"/>
      <c r="T25" s="153"/>
      <c r="U25" s="153"/>
      <c r="V25" s="153"/>
      <c r="W25" s="2"/>
      <c r="X25" s="117"/>
      <c r="Y25" s="117"/>
      <c r="Z25" s="117"/>
      <c r="AA25" s="117"/>
      <c r="AB25" s="117"/>
      <c r="AC25" s="118"/>
      <c r="AD25" s="118"/>
      <c r="AE25" s="118"/>
      <c r="AF25" s="118"/>
      <c r="AG25" s="118"/>
      <c r="AH25" s="118"/>
      <c r="AI25" s="118"/>
      <c r="AJ25" s="118"/>
      <c r="AK25" s="118"/>
      <c r="AL25" s="118"/>
      <c r="AM25" s="118"/>
      <c r="AN25" s="118"/>
      <c r="AO25" s="118"/>
      <c r="AP25" s="118"/>
      <c r="AQ25" s="117"/>
      <c r="AR25" s="117"/>
    </row>
    <row r="26" spans="2:44" ht="25.5">
      <c r="B26" s="128" t="str">
        <f>IF('SOLL-Tabelle'!B24&gt;0,'SOLL-Tabelle'!B24,"")</f>
        <v>MS 9: Konzept zum Regional-Branding umgesetzt (03/2020)</v>
      </c>
      <c r="C26" s="10" t="str">
        <f>IF('SOLL-Tabelle'!C24&gt;0,'SOLL-Tabelle'!C24,"")</f>
        <v>AP 5</v>
      </c>
      <c r="D26" s="11"/>
      <c r="E26" s="285">
        <f>SUMPRODUCT(('SOLL-Tabelle'!$D$14:$BW$16&gt;=$C$16)*('SOLL-Tabelle'!D24:BW24="x"))-SUMPRODUCT(('SOLL-Tabelle'!$D$14:$BW$16&gt;=$F$16)*('SOLL-Tabelle'!D24:BW24="x"))</f>
        <v>1</v>
      </c>
      <c r="F26" s="286"/>
      <c r="G26" s="287"/>
      <c r="H26" s="204"/>
      <c r="I26" s="285">
        <f>SUMPRODUCT(('IST-Tabelle'!$D$14:$BW$16&gt;=$C$16)*('IST-Tabelle'!D24:BW24="x"))-SUMPRODUCT(('IST-Tabelle'!$D$14:$BW$16&gt;=$F$16)*('IST-Tabelle'!D24:BW24="x"))</f>
        <v>0</v>
      </c>
      <c r="J26" s="286"/>
      <c r="K26" s="287"/>
      <c r="L26" s="204"/>
      <c r="M26" s="273">
        <f t="shared" si="0"/>
        <v>-1</v>
      </c>
      <c r="N26" s="274"/>
      <c r="O26" s="275"/>
      <c r="P26" s="157"/>
      <c r="Q26" s="273">
        <f>'SOLL-Tabelle'!BX24-'IST-Tabelle'!BX24</f>
        <v>1</v>
      </c>
      <c r="R26" s="274"/>
      <c r="S26" s="275"/>
      <c r="T26" s="153"/>
      <c r="U26" s="153"/>
      <c r="V26" s="153"/>
      <c r="W26" s="2"/>
      <c r="X26" s="117"/>
      <c r="Y26" s="117"/>
      <c r="Z26" s="117"/>
      <c r="AA26" s="117"/>
      <c r="AB26" s="117"/>
      <c r="AC26" s="118"/>
      <c r="AD26" s="118"/>
      <c r="AE26" s="118"/>
      <c r="AF26" s="118"/>
      <c r="AG26" s="118"/>
      <c r="AH26" s="118"/>
      <c r="AI26" s="118"/>
      <c r="AJ26" s="118"/>
      <c r="AK26" s="118"/>
      <c r="AL26" s="118"/>
      <c r="AM26" s="118"/>
      <c r="AN26" s="118"/>
      <c r="AO26" s="118"/>
      <c r="AP26" s="118"/>
      <c r="AQ26" s="117"/>
      <c r="AR26" s="117"/>
    </row>
    <row r="27" spans="2:44" ht="25.5">
      <c r="B27" s="128" t="str">
        <f>IF('SOLL-Tabelle'!B25&gt;0,'SOLL-Tabelle'!B25,"")</f>
        <v xml:space="preserve">MS 7: Erste Angebote  verfügbar gemacht (03/2019) </v>
      </c>
      <c r="C27" s="10" t="str">
        <f>IF('SOLL-Tabelle'!C25&gt;0,'SOLL-Tabelle'!C25,"")</f>
        <v>AP 6</v>
      </c>
      <c r="D27" s="11"/>
      <c r="E27" s="285">
        <f>SUMPRODUCT(('SOLL-Tabelle'!$D$14:$BW$16&gt;=$C$16)*('SOLL-Tabelle'!D25:BW25="x"))-SUMPRODUCT(('SOLL-Tabelle'!$D$14:$BW$16&gt;=$F$16)*('SOLL-Tabelle'!D25:BW25="x"))</f>
        <v>1</v>
      </c>
      <c r="F27" s="286"/>
      <c r="G27" s="287"/>
      <c r="H27" s="204"/>
      <c r="I27" s="285">
        <f>SUMPRODUCT(('IST-Tabelle'!$D$14:$BW$16&gt;=$C$16)*('IST-Tabelle'!D25:BW25="x"))-SUMPRODUCT(('IST-Tabelle'!$D$14:$BW$16&gt;=$F$16)*('IST-Tabelle'!D25:BW25="x"))</f>
        <v>1</v>
      </c>
      <c r="J27" s="286"/>
      <c r="K27" s="287"/>
      <c r="L27" s="204"/>
      <c r="M27" s="273">
        <f t="shared" si="0"/>
        <v>0</v>
      </c>
      <c r="N27" s="274"/>
      <c r="O27" s="275"/>
      <c r="P27" s="157"/>
      <c r="Q27" s="273">
        <f>'SOLL-Tabelle'!BX25-'IST-Tabelle'!BX25</f>
        <v>0</v>
      </c>
      <c r="R27" s="274"/>
      <c r="S27" s="275"/>
      <c r="T27" s="2"/>
      <c r="U27" s="2"/>
      <c r="V27" s="2"/>
      <c r="W27" s="2"/>
      <c r="X27" s="118"/>
      <c r="Y27" s="118"/>
      <c r="Z27" s="118"/>
      <c r="AA27" s="118"/>
      <c r="AB27" s="118"/>
      <c r="AC27" s="118"/>
      <c r="AD27" s="118"/>
      <c r="AE27" s="118"/>
      <c r="AF27" s="118"/>
      <c r="AG27" s="118"/>
      <c r="AH27" s="118"/>
      <c r="AI27" s="118"/>
      <c r="AJ27" s="118"/>
      <c r="AK27" s="118"/>
      <c r="AL27" s="118"/>
      <c r="AM27" s="118"/>
      <c r="AN27" s="118"/>
      <c r="AO27" s="118"/>
      <c r="AP27" s="118"/>
      <c r="AQ27" s="117"/>
      <c r="AR27" s="117"/>
    </row>
    <row r="28" spans="2:44" ht="38.25">
      <c r="B28" s="128" t="str">
        <f>IF('SOLL-Tabelle'!B26&gt;0,'SOLL-Tabelle'!B26,"")</f>
        <v>MS 10: Konzept zu Schulungs- und Beratungsdienstleistungen erarbeitet (03/2020)</v>
      </c>
      <c r="C28" s="10" t="str">
        <f>IF('SOLL-Tabelle'!C26&gt;0,'SOLL-Tabelle'!C26,"")</f>
        <v>AP 6</v>
      </c>
      <c r="D28" s="11"/>
      <c r="E28" s="285">
        <f>SUMPRODUCT(('SOLL-Tabelle'!$D$14:$BW$16&gt;=$C$16)*('SOLL-Tabelle'!D26:BW26="x"))-SUMPRODUCT(('SOLL-Tabelle'!$D$14:$BW$16&gt;=$F$16)*('SOLL-Tabelle'!D26:BW26="x"))</f>
        <v>1</v>
      </c>
      <c r="F28" s="286"/>
      <c r="G28" s="287"/>
      <c r="H28" s="204"/>
      <c r="I28" s="285">
        <f>SUMPRODUCT(('IST-Tabelle'!$D$14:$BW$16&gt;=$C$16)*('IST-Tabelle'!D26:BW26="x"))-SUMPRODUCT(('IST-Tabelle'!$D$14:$BW$16&gt;=$F$16)*('IST-Tabelle'!D26:BW26="x"))</f>
        <v>1</v>
      </c>
      <c r="J28" s="286"/>
      <c r="K28" s="287"/>
      <c r="L28" s="204"/>
      <c r="M28" s="273">
        <f t="shared" si="0"/>
        <v>0</v>
      </c>
      <c r="N28" s="274"/>
      <c r="O28" s="275"/>
      <c r="P28" s="157"/>
      <c r="Q28" s="273">
        <f>'SOLL-Tabelle'!BX26-'IST-Tabelle'!BX26</f>
        <v>0</v>
      </c>
      <c r="R28" s="274"/>
      <c r="S28" s="275"/>
      <c r="T28" s="152"/>
      <c r="U28" s="152"/>
      <c r="V28" s="152"/>
      <c r="W28" s="2"/>
      <c r="X28" s="117"/>
      <c r="Y28" s="117"/>
      <c r="Z28" s="117"/>
      <c r="AA28" s="118"/>
      <c r="AB28" s="118"/>
      <c r="AC28" s="118"/>
      <c r="AD28" s="118"/>
      <c r="AE28" s="118"/>
      <c r="AF28" s="118"/>
      <c r="AG28" s="118"/>
      <c r="AH28" s="118"/>
      <c r="AI28" s="118"/>
      <c r="AJ28" s="118"/>
      <c r="AK28" s="118"/>
      <c r="AL28" s="118"/>
      <c r="AM28" s="118"/>
      <c r="AN28" s="118"/>
      <c r="AO28" s="118"/>
      <c r="AP28" s="118"/>
      <c r="AQ28" s="117"/>
      <c r="AR28" s="117"/>
    </row>
    <row r="29" spans="2:44" ht="38.25">
      <c r="B29" s="128" t="str">
        <f>IF('SOLL-Tabelle'!B27&gt;0,'SOLL-Tabelle'!B27,"")</f>
        <v xml:space="preserve">MS 11: Konzept über die Aufbereitung regionalspezifischer Inhalte erstellt (10/2020) </v>
      </c>
      <c r="C29" s="10" t="str">
        <f>IF('SOLL-Tabelle'!C27&gt;0,'SOLL-Tabelle'!C27,"")</f>
        <v>AP 7</v>
      </c>
      <c r="D29" s="11"/>
      <c r="E29" s="285">
        <f>SUMPRODUCT(('SOLL-Tabelle'!$D$14:$BW$16&gt;=$C$16)*('SOLL-Tabelle'!D27:BW27="x"))-SUMPRODUCT(('SOLL-Tabelle'!$D$14:$BW$16&gt;=$F$16)*('SOLL-Tabelle'!D27:BW27="x"))</f>
        <v>1</v>
      </c>
      <c r="F29" s="286"/>
      <c r="G29" s="287"/>
      <c r="H29" s="204"/>
      <c r="I29" s="285">
        <f>SUMPRODUCT(('IST-Tabelle'!$D$14:$BW$16&gt;=$C$16)*('IST-Tabelle'!D27:BW27="x"))-SUMPRODUCT(('IST-Tabelle'!$D$14:$BW$16&gt;=$F$16)*('IST-Tabelle'!D27:BW27="x"))</f>
        <v>1</v>
      </c>
      <c r="J29" s="286"/>
      <c r="K29" s="287"/>
      <c r="L29" s="204"/>
      <c r="M29" s="273">
        <f t="shared" si="0"/>
        <v>0</v>
      </c>
      <c r="N29" s="274"/>
      <c r="O29" s="275"/>
      <c r="P29" s="157"/>
      <c r="Q29" s="273">
        <f>'SOLL-Tabelle'!BX27-'IST-Tabelle'!BX27</f>
        <v>0</v>
      </c>
      <c r="R29" s="274"/>
      <c r="S29" s="275"/>
      <c r="T29" s="2"/>
      <c r="U29" s="2"/>
      <c r="V29" s="2"/>
      <c r="W29" s="2"/>
      <c r="X29" s="118"/>
      <c r="Y29" s="118"/>
      <c r="Z29" s="118"/>
      <c r="AA29" s="118"/>
      <c r="AB29" s="118"/>
      <c r="AC29" s="118"/>
      <c r="AD29" s="118"/>
      <c r="AE29" s="118"/>
      <c r="AF29" s="118"/>
      <c r="AG29" s="118"/>
      <c r="AH29" s="118"/>
      <c r="AI29" s="118"/>
      <c r="AJ29" s="118"/>
      <c r="AK29" s="118"/>
      <c r="AL29" s="118"/>
      <c r="AM29" s="118"/>
      <c r="AN29" s="118"/>
      <c r="AO29" s="118"/>
      <c r="AP29" s="118"/>
      <c r="AQ29" s="117"/>
      <c r="AR29" s="117"/>
    </row>
    <row r="30" spans="2:44" ht="38.25">
      <c r="B30" s="128" t="str">
        <f>IF('SOLL-Tabelle'!B28&gt;0,'SOLL-Tabelle'!B28,"")</f>
        <v xml:space="preserve">MS 5: Erste Regionale Gesundheitswoche durchgeführt (11/2018) </v>
      </c>
      <c r="C30" s="10" t="str">
        <f>IF('SOLL-Tabelle'!C28&gt;0,'SOLL-Tabelle'!C28,"")</f>
        <v>AP 8</v>
      </c>
      <c r="D30" s="11"/>
      <c r="E30" s="285">
        <f>SUMPRODUCT(('SOLL-Tabelle'!$D$14:$BW$16&gt;=$C$16)*('SOLL-Tabelle'!D28:BW28="x"))-SUMPRODUCT(('SOLL-Tabelle'!$D$14:$BW$16&gt;=$F$16)*('SOLL-Tabelle'!D28:BW28="x"))</f>
        <v>1</v>
      </c>
      <c r="F30" s="286"/>
      <c r="G30" s="287"/>
      <c r="H30" s="204"/>
      <c r="I30" s="285">
        <f>SUMPRODUCT(('IST-Tabelle'!$D$14:$BW$16&gt;=$C$16)*('IST-Tabelle'!D28:BW28="x"))-SUMPRODUCT(('IST-Tabelle'!$D$14:$BW$16&gt;=$F$16)*('IST-Tabelle'!D28:BW28="x"))</f>
        <v>1</v>
      </c>
      <c r="J30" s="286"/>
      <c r="K30" s="287"/>
      <c r="L30" s="204"/>
      <c r="M30" s="273">
        <f t="shared" si="0"/>
        <v>0</v>
      </c>
      <c r="N30" s="274"/>
      <c r="O30" s="275"/>
      <c r="P30" s="157"/>
      <c r="Q30" s="273">
        <f>'SOLL-Tabelle'!BX28-'IST-Tabelle'!BX28</f>
        <v>0</v>
      </c>
      <c r="R30" s="274"/>
      <c r="S30" s="275"/>
      <c r="T30" s="152"/>
      <c r="U30" s="152"/>
      <c r="V30" s="152"/>
      <c r="W30" s="154"/>
      <c r="X30" s="117"/>
      <c r="Y30" s="117"/>
      <c r="Z30" s="117"/>
      <c r="AA30" s="118"/>
      <c r="AB30" s="118"/>
      <c r="AC30" s="118"/>
      <c r="AD30" s="118"/>
      <c r="AE30" s="118"/>
      <c r="AF30" s="118"/>
      <c r="AG30" s="118"/>
      <c r="AH30" s="118"/>
      <c r="AI30" s="118"/>
      <c r="AJ30" s="118"/>
      <c r="AK30" s="118"/>
      <c r="AL30" s="118"/>
      <c r="AM30" s="118"/>
      <c r="AN30" s="118"/>
      <c r="AO30" s="118"/>
      <c r="AP30" s="118"/>
      <c r="AQ30" s="117"/>
      <c r="AR30" s="117"/>
    </row>
    <row r="31" spans="2:44" ht="25.5">
      <c r="B31" s="128" t="str">
        <f>IF('SOLL-Tabelle'!B29&gt;0,'SOLL-Tabelle'!B29,"")</f>
        <v xml:space="preserve">MS 8: Erste Überregionale Aktionstage durchgeführt (09/2019) </v>
      </c>
      <c r="C31" s="10" t="str">
        <f>IF('SOLL-Tabelle'!C29&gt;0,'SOLL-Tabelle'!C29,"")</f>
        <v>AP 9</v>
      </c>
      <c r="D31" s="11"/>
      <c r="E31" s="285">
        <f>SUMPRODUCT(('SOLL-Tabelle'!$D$14:$BW$16&gt;=$C$16)*('SOLL-Tabelle'!D29:BW29="x"))-SUMPRODUCT(('SOLL-Tabelle'!$D$14:$BW$16&gt;=$F$16)*('SOLL-Tabelle'!D29:BW29="x"))</f>
        <v>1</v>
      </c>
      <c r="F31" s="286"/>
      <c r="G31" s="287"/>
      <c r="H31" s="204"/>
      <c r="I31" s="285">
        <f>SUMPRODUCT(('IST-Tabelle'!$D$14:$BW$16&gt;=$C$16)*('IST-Tabelle'!D29:BW29="x"))-SUMPRODUCT(('IST-Tabelle'!$D$14:$BW$16&gt;=$F$16)*('IST-Tabelle'!D29:BW29="x"))</f>
        <v>1</v>
      </c>
      <c r="J31" s="286"/>
      <c r="K31" s="287"/>
      <c r="L31" s="204"/>
      <c r="M31" s="273">
        <f t="shared" si="0"/>
        <v>0</v>
      </c>
      <c r="N31" s="274"/>
      <c r="O31" s="275"/>
      <c r="P31" s="157"/>
      <c r="Q31" s="273">
        <f>'SOLL-Tabelle'!BX29-'IST-Tabelle'!BX29</f>
        <v>0</v>
      </c>
      <c r="R31" s="274"/>
      <c r="S31" s="275"/>
      <c r="T31" s="153"/>
      <c r="U31" s="153"/>
      <c r="V31" s="153"/>
      <c r="W31" s="153"/>
      <c r="X31" s="118"/>
      <c r="Y31" s="118"/>
      <c r="Z31" s="118"/>
      <c r="AA31" s="118"/>
      <c r="AB31" s="118"/>
      <c r="AC31" s="118"/>
      <c r="AD31" s="118"/>
      <c r="AE31" s="118"/>
      <c r="AF31" s="118"/>
      <c r="AG31" s="118"/>
      <c r="AH31" s="118"/>
      <c r="AI31" s="118"/>
      <c r="AJ31" s="118"/>
      <c r="AK31" s="118"/>
      <c r="AL31" s="118"/>
      <c r="AM31" s="118"/>
      <c r="AN31" s="118"/>
      <c r="AO31" s="118"/>
      <c r="AP31" s="118"/>
      <c r="AQ31" s="117"/>
      <c r="AR31" s="117"/>
    </row>
    <row r="32" spans="2:44">
      <c r="B32" s="128" t="str">
        <f>IF('SOLL-Tabelle'!B30&gt;0,'SOLL-Tabelle'!B30,"")</f>
        <v/>
      </c>
      <c r="C32" s="10" t="str">
        <f>IF('SOLL-Tabelle'!C30&gt;0,'SOLL-Tabelle'!C30,"")</f>
        <v/>
      </c>
      <c r="D32" s="11"/>
      <c r="E32" s="285">
        <f>SUMPRODUCT(('SOLL-Tabelle'!$D$14:$BW$16&gt;=$C$16)*('SOLL-Tabelle'!D30:BW30="x"))-SUMPRODUCT(('SOLL-Tabelle'!$D$14:$BW$16&gt;=$F$16)*('SOLL-Tabelle'!D30:BW30="x"))</f>
        <v>0</v>
      </c>
      <c r="F32" s="286"/>
      <c r="G32" s="287"/>
      <c r="H32" s="204"/>
      <c r="I32" s="285">
        <f>SUMPRODUCT(('IST-Tabelle'!$D$14:$BW$16&gt;=$C$16)*('IST-Tabelle'!D30:BW30="x"))-SUMPRODUCT(('IST-Tabelle'!$D$14:$BW$16&gt;=$F$16)*('IST-Tabelle'!D30:BW30="x"))</f>
        <v>0</v>
      </c>
      <c r="J32" s="286"/>
      <c r="K32" s="287"/>
      <c r="L32" s="204"/>
      <c r="M32" s="273">
        <f t="shared" si="0"/>
        <v>0</v>
      </c>
      <c r="N32" s="274"/>
      <c r="O32" s="275"/>
      <c r="P32" s="157"/>
      <c r="Q32" s="273">
        <f>'SOLL-Tabelle'!BX30-'IST-Tabelle'!BX30</f>
        <v>0</v>
      </c>
      <c r="R32" s="274"/>
      <c r="S32" s="275"/>
      <c r="T32" s="153"/>
      <c r="U32" s="153"/>
      <c r="V32" s="153"/>
      <c r="W32" s="153"/>
      <c r="X32" s="118"/>
      <c r="Y32" s="118"/>
      <c r="Z32" s="118"/>
      <c r="AA32" s="118"/>
      <c r="AB32" s="118"/>
      <c r="AC32" s="118"/>
      <c r="AD32" s="118"/>
      <c r="AE32" s="118"/>
      <c r="AF32" s="118"/>
      <c r="AG32" s="118"/>
      <c r="AH32" s="118"/>
      <c r="AI32" s="118"/>
      <c r="AJ32" s="118"/>
      <c r="AK32" s="118"/>
      <c r="AL32" s="118"/>
      <c r="AM32" s="118"/>
      <c r="AN32" s="118"/>
      <c r="AO32" s="118"/>
      <c r="AP32" s="118"/>
      <c r="AQ32" s="117"/>
      <c r="AR32" s="117"/>
    </row>
    <row r="33" spans="2:42" s="125" customFormat="1">
      <c r="B33" s="129" t="str">
        <f>IF('SOLL-Tabelle'!B31&gt;0,'SOLL-Tabelle'!B31,"")</f>
        <v/>
      </c>
      <c r="C33" s="130" t="str">
        <f>IF('SOLL-Tabelle'!C31&gt;0,'SOLL-Tabelle'!C31,"")</f>
        <v/>
      </c>
      <c r="D33" s="131"/>
      <c r="E33" s="285">
        <f>SUMPRODUCT(('SOLL-Tabelle'!$D$14:$BW$16&gt;=$C$16)*('SOLL-Tabelle'!D31:BW31="x"))-SUMPRODUCT(('SOLL-Tabelle'!$D$14:$BW$16&gt;=$F$16)*('SOLL-Tabelle'!D31:BW31="x"))</f>
        <v>0</v>
      </c>
      <c r="F33" s="286"/>
      <c r="G33" s="287"/>
      <c r="H33" s="132"/>
      <c r="I33" s="285">
        <f>SUMPRODUCT(('IST-Tabelle'!$D$14:$BW$16&gt;=$C$16)*('IST-Tabelle'!D31:BW31="x"))-SUMPRODUCT(('IST-Tabelle'!$D$14:$BW$16&gt;=$F$16)*('IST-Tabelle'!D31:BW31="x"))</f>
        <v>0</v>
      </c>
      <c r="J33" s="286"/>
      <c r="K33" s="287"/>
      <c r="L33" s="132"/>
      <c r="M33" s="314">
        <f t="shared" si="0"/>
        <v>0</v>
      </c>
      <c r="N33" s="315"/>
      <c r="O33" s="316"/>
      <c r="P33" s="158"/>
      <c r="Q33" s="273">
        <f>'SOLL-Tabelle'!BX31-'IST-Tabelle'!BX31</f>
        <v>0</v>
      </c>
      <c r="R33" s="274"/>
      <c r="S33" s="275"/>
      <c r="T33" s="155"/>
      <c r="U33" s="155"/>
      <c r="V33" s="155"/>
      <c r="W33" s="155"/>
      <c r="X33" s="133"/>
      <c r="Y33" s="133"/>
      <c r="Z33" s="133"/>
      <c r="AA33" s="133"/>
      <c r="AB33" s="133"/>
      <c r="AC33" s="133"/>
      <c r="AD33" s="133"/>
      <c r="AE33" s="133"/>
      <c r="AF33" s="133"/>
      <c r="AG33" s="133"/>
      <c r="AH33" s="133"/>
      <c r="AI33" s="133"/>
      <c r="AJ33" s="133"/>
      <c r="AK33" s="133"/>
      <c r="AL33" s="133"/>
      <c r="AM33" s="133"/>
      <c r="AN33" s="133"/>
      <c r="AO33" s="133"/>
      <c r="AP33" s="133"/>
    </row>
    <row r="34" spans="2:42">
      <c r="B34" s="128" t="str">
        <f>IF('SOLL-Tabelle'!B32&gt;0,'SOLL-Tabelle'!B32,"")</f>
        <v/>
      </c>
      <c r="C34" s="10" t="str">
        <f>IF('SOLL-Tabelle'!C32&gt;0,'SOLL-Tabelle'!C32,"")</f>
        <v/>
      </c>
      <c r="D34" s="11"/>
      <c r="E34" s="285">
        <f>SUMPRODUCT(('SOLL-Tabelle'!$D$14:$BW$16&gt;=$C$16)*('SOLL-Tabelle'!D32:BW32="x"))-SUMPRODUCT(('SOLL-Tabelle'!$D$14:$BW$16&gt;=$F$16)*('SOLL-Tabelle'!D32:BW32="x"))</f>
        <v>0</v>
      </c>
      <c r="F34" s="286"/>
      <c r="G34" s="287"/>
      <c r="H34" s="204"/>
      <c r="I34" s="285">
        <f>SUMPRODUCT(('IST-Tabelle'!$D$14:$BW$16&gt;=$C$16)*('IST-Tabelle'!D32:BW32="x"))-SUMPRODUCT(('IST-Tabelle'!$D$14:$BW$16&gt;=$F$16)*('IST-Tabelle'!D32:BW32="x"))</f>
        <v>0</v>
      </c>
      <c r="J34" s="286"/>
      <c r="K34" s="287"/>
      <c r="L34" s="204"/>
      <c r="M34" s="273">
        <f t="shared" si="0"/>
        <v>0</v>
      </c>
      <c r="N34" s="274"/>
      <c r="O34" s="275"/>
      <c r="P34" s="157"/>
      <c r="Q34" s="273">
        <f>'SOLL-Tabelle'!BX32-'IST-Tabelle'!BX32</f>
        <v>0</v>
      </c>
      <c r="R34" s="274"/>
      <c r="S34" s="275"/>
      <c r="T34" s="153"/>
      <c r="U34" s="153"/>
      <c r="V34" s="153"/>
      <c r="W34" s="153"/>
      <c r="X34" s="118"/>
      <c r="Y34" s="118"/>
      <c r="Z34" s="118"/>
      <c r="AA34" s="118"/>
      <c r="AB34" s="118"/>
      <c r="AC34" s="118"/>
      <c r="AD34" s="118"/>
      <c r="AE34" s="118"/>
      <c r="AF34" s="118"/>
      <c r="AG34" s="118"/>
      <c r="AH34" s="118"/>
      <c r="AI34" s="118"/>
      <c r="AJ34" s="118"/>
      <c r="AK34" s="118"/>
      <c r="AL34" s="118"/>
      <c r="AM34" s="118"/>
      <c r="AN34" s="118"/>
      <c r="AO34" s="118"/>
      <c r="AP34" s="118"/>
    </row>
    <row r="35" spans="2:42">
      <c r="B35" s="128" t="str">
        <f>IF('SOLL-Tabelle'!B33&gt;0,'SOLL-Tabelle'!B33,"")</f>
        <v/>
      </c>
      <c r="C35" s="10" t="str">
        <f>IF('SOLL-Tabelle'!C33&gt;0,'SOLL-Tabelle'!C33,"")</f>
        <v/>
      </c>
      <c r="D35" s="11"/>
      <c r="E35" s="285">
        <f>SUMPRODUCT(('SOLL-Tabelle'!$D$14:$BW$16&gt;=$C$16)*('SOLL-Tabelle'!D33:BW33="x"))-SUMPRODUCT(('SOLL-Tabelle'!$D$14:$BW$16&gt;=$F$16)*('SOLL-Tabelle'!D33:BW33="x"))</f>
        <v>0</v>
      </c>
      <c r="F35" s="286"/>
      <c r="G35" s="287"/>
      <c r="H35" s="204"/>
      <c r="I35" s="285">
        <f>SUMPRODUCT(('IST-Tabelle'!$D$14:$BW$16&gt;=$C$16)*('IST-Tabelle'!D33:BW33="x"))-SUMPRODUCT(('IST-Tabelle'!$D$14:$BW$16&gt;=$F$16)*('IST-Tabelle'!D33:BW33="x"))</f>
        <v>0</v>
      </c>
      <c r="J35" s="286"/>
      <c r="K35" s="287"/>
      <c r="L35" s="204"/>
      <c r="M35" s="273">
        <f t="shared" si="0"/>
        <v>0</v>
      </c>
      <c r="N35" s="274"/>
      <c r="O35" s="275"/>
      <c r="P35" s="157"/>
      <c r="Q35" s="273">
        <f>'SOLL-Tabelle'!BX33-'IST-Tabelle'!BX33</f>
        <v>0</v>
      </c>
      <c r="R35" s="274"/>
      <c r="S35" s="275"/>
      <c r="T35" s="153"/>
      <c r="U35" s="153"/>
      <c r="V35" s="153"/>
      <c r="W35" s="153"/>
      <c r="X35" s="118"/>
      <c r="Y35" s="118"/>
      <c r="Z35" s="118"/>
      <c r="AA35" s="118"/>
      <c r="AB35" s="118"/>
      <c r="AC35" s="118"/>
      <c r="AD35" s="118"/>
      <c r="AE35" s="118"/>
      <c r="AF35" s="118"/>
      <c r="AG35" s="118"/>
      <c r="AH35" s="118"/>
      <c r="AI35" s="118"/>
      <c r="AJ35" s="118"/>
      <c r="AK35" s="118"/>
      <c r="AL35" s="118"/>
      <c r="AM35" s="118"/>
      <c r="AN35" s="118"/>
      <c r="AO35" s="118"/>
      <c r="AP35" s="118"/>
    </row>
    <row r="36" spans="2:42">
      <c r="B36" s="128" t="str">
        <f>IF('SOLL-Tabelle'!B34&gt;0,'SOLL-Tabelle'!B34,"")</f>
        <v/>
      </c>
      <c r="C36" s="10" t="str">
        <f>IF('SOLL-Tabelle'!C34&gt;0,'SOLL-Tabelle'!C34,"")</f>
        <v/>
      </c>
      <c r="D36" s="11"/>
      <c r="E36" s="285">
        <f>SUMPRODUCT(('SOLL-Tabelle'!$D$14:$BW$16&gt;=$C$16)*('SOLL-Tabelle'!D34:BW34="x"))-SUMPRODUCT(('SOLL-Tabelle'!$D$14:$BW$16&gt;=$F$16)*('SOLL-Tabelle'!D34:BW34="x"))</f>
        <v>0</v>
      </c>
      <c r="F36" s="286"/>
      <c r="G36" s="287"/>
      <c r="H36" s="204"/>
      <c r="I36" s="285">
        <f>SUMPRODUCT(('IST-Tabelle'!$D$14:$BW$16&gt;=$C$16)*('IST-Tabelle'!D34:BW34="x"))-SUMPRODUCT(('IST-Tabelle'!$D$14:$BW$16&gt;=$F$16)*('IST-Tabelle'!D34:BW34="x"))</f>
        <v>0</v>
      </c>
      <c r="J36" s="286"/>
      <c r="K36" s="287"/>
      <c r="L36" s="204"/>
      <c r="M36" s="273">
        <f t="shared" si="0"/>
        <v>0</v>
      </c>
      <c r="N36" s="274"/>
      <c r="O36" s="275"/>
      <c r="P36" s="157"/>
      <c r="Q36" s="273">
        <f>'SOLL-Tabelle'!BX34-'IST-Tabelle'!BX34</f>
        <v>0</v>
      </c>
      <c r="R36" s="274"/>
      <c r="S36" s="275"/>
      <c r="T36" s="153"/>
      <c r="U36" s="153"/>
      <c r="V36" s="153"/>
      <c r="W36" s="153"/>
      <c r="X36" s="118"/>
      <c r="Y36" s="118"/>
      <c r="Z36" s="118"/>
      <c r="AA36" s="118"/>
      <c r="AB36" s="118"/>
      <c r="AC36" s="118"/>
      <c r="AD36" s="118"/>
      <c r="AE36" s="118"/>
      <c r="AF36" s="118"/>
      <c r="AG36" s="118"/>
      <c r="AH36" s="118"/>
      <c r="AI36" s="118"/>
      <c r="AJ36" s="118"/>
      <c r="AK36" s="118"/>
      <c r="AL36" s="118"/>
      <c r="AM36" s="118"/>
      <c r="AN36" s="118"/>
      <c r="AO36" s="118"/>
      <c r="AP36" s="118"/>
    </row>
    <row r="37" spans="2:42">
      <c r="B37" s="128" t="str">
        <f>IF('SOLL-Tabelle'!B35&gt;0,'SOLL-Tabelle'!B35,"")</f>
        <v/>
      </c>
      <c r="C37" s="10" t="str">
        <f>IF('SOLL-Tabelle'!C35&gt;0,'SOLL-Tabelle'!C35,"")</f>
        <v/>
      </c>
      <c r="D37" s="11"/>
      <c r="E37" s="285">
        <f>SUMPRODUCT(('SOLL-Tabelle'!$D$14:$BW$16&gt;=$C$16)*('SOLL-Tabelle'!D35:BW35="x"))-SUMPRODUCT(('SOLL-Tabelle'!$D$14:$BW$16&gt;=$F$16)*('SOLL-Tabelle'!D35:BW35="x"))</f>
        <v>0</v>
      </c>
      <c r="F37" s="286"/>
      <c r="G37" s="287"/>
      <c r="H37" s="204"/>
      <c r="I37" s="285">
        <f>SUMPRODUCT(('IST-Tabelle'!$D$14:$BW$16&gt;=$C$16)*('IST-Tabelle'!D35:BW35="x"))-SUMPRODUCT(('IST-Tabelle'!$D$14:$BW$16&gt;=$F$16)*('IST-Tabelle'!D35:BW35="x"))</f>
        <v>0</v>
      </c>
      <c r="J37" s="286"/>
      <c r="K37" s="287"/>
      <c r="L37" s="204"/>
      <c r="M37" s="273">
        <f t="shared" si="0"/>
        <v>0</v>
      </c>
      <c r="N37" s="274"/>
      <c r="O37" s="275"/>
      <c r="P37" s="157"/>
      <c r="Q37" s="273">
        <f>'SOLL-Tabelle'!BX35-'IST-Tabelle'!BX35</f>
        <v>0</v>
      </c>
      <c r="R37" s="274"/>
      <c r="S37" s="275"/>
      <c r="T37" s="153"/>
      <c r="U37" s="153"/>
      <c r="V37" s="153"/>
      <c r="W37" s="153"/>
      <c r="X37" s="118"/>
      <c r="Y37" s="118"/>
      <c r="Z37" s="118"/>
      <c r="AA37" s="118"/>
      <c r="AB37" s="118"/>
      <c r="AC37" s="118"/>
      <c r="AD37" s="118"/>
      <c r="AE37" s="118"/>
      <c r="AF37" s="118"/>
      <c r="AG37" s="118"/>
      <c r="AH37" s="118"/>
      <c r="AI37" s="118"/>
      <c r="AJ37" s="118"/>
      <c r="AK37" s="118"/>
      <c r="AL37" s="118"/>
      <c r="AM37" s="118"/>
      <c r="AN37" s="118"/>
      <c r="AO37" s="118"/>
      <c r="AP37" s="118"/>
    </row>
    <row r="38" spans="2:42" s="117" customFormat="1">
      <c r="B38" s="128" t="str">
        <f>IF('SOLL-Tabelle'!B36&gt;0,'SOLL-Tabelle'!B36,"")</f>
        <v/>
      </c>
      <c r="C38" s="10" t="str">
        <f>IF('SOLL-Tabelle'!C36&gt;0,'SOLL-Tabelle'!C36,"")</f>
        <v/>
      </c>
      <c r="D38" s="11"/>
      <c r="E38" s="285">
        <f>SUMPRODUCT(('SOLL-Tabelle'!$D$14:$BW$16&gt;=$C$16)*('SOLL-Tabelle'!D36:BW36="x"))-SUMPRODUCT(('SOLL-Tabelle'!$D$14:$BW$16&gt;=$F$16)*('SOLL-Tabelle'!D36:BW36="x"))</f>
        <v>0</v>
      </c>
      <c r="F38" s="286"/>
      <c r="G38" s="287"/>
      <c r="H38" s="204"/>
      <c r="I38" s="285">
        <f>SUMPRODUCT(('IST-Tabelle'!$D$14:$BW$16&gt;=$C$16)*('IST-Tabelle'!D36:BW36="x"))-SUMPRODUCT(('IST-Tabelle'!$D$14:$BW$16&gt;=$F$16)*('IST-Tabelle'!D36:BW36="x"))</f>
        <v>0</v>
      </c>
      <c r="J38" s="286"/>
      <c r="K38" s="287"/>
      <c r="L38" s="204"/>
      <c r="M38" s="273">
        <f t="shared" si="0"/>
        <v>0</v>
      </c>
      <c r="N38" s="274"/>
      <c r="O38" s="275"/>
      <c r="P38" s="157"/>
      <c r="Q38" s="273">
        <f>'SOLL-Tabelle'!BX36-'IST-Tabelle'!BX36</f>
        <v>0</v>
      </c>
      <c r="R38" s="274"/>
      <c r="S38" s="275"/>
      <c r="T38" s="153"/>
      <c r="U38" s="153"/>
      <c r="V38" s="153"/>
      <c r="W38" s="153"/>
      <c r="X38" s="118"/>
      <c r="Y38" s="118"/>
      <c r="Z38" s="118"/>
      <c r="AA38" s="118"/>
      <c r="AB38" s="118"/>
      <c r="AC38" s="118"/>
      <c r="AD38" s="118"/>
      <c r="AE38" s="118"/>
      <c r="AF38" s="118"/>
      <c r="AG38" s="118"/>
      <c r="AH38" s="118"/>
      <c r="AI38" s="118"/>
      <c r="AJ38" s="118"/>
      <c r="AK38" s="118"/>
      <c r="AL38" s="118"/>
      <c r="AM38" s="118"/>
      <c r="AN38" s="118"/>
      <c r="AO38" s="118"/>
      <c r="AP38" s="118"/>
    </row>
    <row r="39" spans="2:42" s="117" customFormat="1">
      <c r="B39" s="128" t="str">
        <f>IF('SOLL-Tabelle'!B37&gt;0,'SOLL-Tabelle'!B37,"")</f>
        <v/>
      </c>
      <c r="C39" s="10" t="str">
        <f>IF('SOLL-Tabelle'!C37&gt;0,'SOLL-Tabelle'!C37,"")</f>
        <v/>
      </c>
      <c r="D39" s="11"/>
      <c r="E39" s="285">
        <f>SUMPRODUCT(('SOLL-Tabelle'!$D$14:$BW$16&gt;=$C$16)*('SOLL-Tabelle'!D37:BW37="x"))-SUMPRODUCT(('SOLL-Tabelle'!$D$14:$BW$16&gt;=$F$16)*('SOLL-Tabelle'!D37:BW37="x"))</f>
        <v>0</v>
      </c>
      <c r="F39" s="286"/>
      <c r="G39" s="287"/>
      <c r="H39" s="204"/>
      <c r="I39" s="285">
        <f>SUMPRODUCT(('IST-Tabelle'!$D$14:$BW$16&gt;=$C$16)*('IST-Tabelle'!D37:BW37="x"))-SUMPRODUCT(('IST-Tabelle'!$D$14:$BW$16&gt;=$F$16)*('IST-Tabelle'!D37:BW37="x"))</f>
        <v>0</v>
      </c>
      <c r="J39" s="286"/>
      <c r="K39" s="287"/>
      <c r="L39" s="204"/>
      <c r="M39" s="273">
        <f t="shared" si="0"/>
        <v>0</v>
      </c>
      <c r="N39" s="274"/>
      <c r="O39" s="275"/>
      <c r="P39" s="157"/>
      <c r="Q39" s="273">
        <f>'SOLL-Tabelle'!BX37-'IST-Tabelle'!BX37</f>
        <v>0</v>
      </c>
      <c r="R39" s="274"/>
      <c r="S39" s="275"/>
      <c r="T39" s="153"/>
      <c r="U39" s="153"/>
      <c r="V39" s="153"/>
      <c r="W39" s="153"/>
      <c r="X39" s="118"/>
      <c r="Y39" s="118"/>
      <c r="Z39" s="118"/>
      <c r="AA39" s="118"/>
      <c r="AB39" s="118"/>
      <c r="AC39" s="118"/>
      <c r="AD39" s="118"/>
      <c r="AE39" s="118"/>
      <c r="AF39" s="118"/>
      <c r="AG39" s="118"/>
      <c r="AH39" s="118"/>
      <c r="AI39" s="118"/>
      <c r="AJ39" s="118"/>
      <c r="AK39" s="118"/>
      <c r="AL39" s="118"/>
      <c r="AM39" s="118"/>
      <c r="AN39" s="118"/>
      <c r="AO39" s="118"/>
      <c r="AP39" s="118"/>
    </row>
    <row r="40" spans="2:42" s="117" customFormat="1">
      <c r="B40" s="128" t="str">
        <f>IF('SOLL-Tabelle'!B38&gt;0,'SOLL-Tabelle'!B38,"")</f>
        <v/>
      </c>
      <c r="C40" s="10" t="str">
        <f>IF('SOLL-Tabelle'!C38&gt;0,'SOLL-Tabelle'!C38,"")</f>
        <v/>
      </c>
      <c r="D40" s="11"/>
      <c r="E40" s="285">
        <f>SUMPRODUCT(('SOLL-Tabelle'!$D$14:$BW$16&gt;=$C$16)*('SOLL-Tabelle'!D38:BW38="x"))-SUMPRODUCT(('SOLL-Tabelle'!$D$14:$BW$16&gt;=$F$16)*('SOLL-Tabelle'!D38:BW38="x"))</f>
        <v>0</v>
      </c>
      <c r="F40" s="286"/>
      <c r="G40" s="287"/>
      <c r="H40" s="204"/>
      <c r="I40" s="285">
        <f>SUMPRODUCT(('IST-Tabelle'!$D$14:$BW$16&gt;=$C$16)*('IST-Tabelle'!D38:BW38="x"))-SUMPRODUCT(('IST-Tabelle'!$D$14:$BW$16&gt;=$F$16)*('IST-Tabelle'!D38:BW38="x"))</f>
        <v>0</v>
      </c>
      <c r="J40" s="286"/>
      <c r="K40" s="287"/>
      <c r="L40" s="204"/>
      <c r="M40" s="273">
        <f t="shared" si="0"/>
        <v>0</v>
      </c>
      <c r="N40" s="274"/>
      <c r="O40" s="275"/>
      <c r="P40" s="157"/>
      <c r="Q40" s="273">
        <f>'SOLL-Tabelle'!BX38-'IST-Tabelle'!BX38</f>
        <v>0</v>
      </c>
      <c r="R40" s="274"/>
      <c r="S40" s="275"/>
      <c r="T40" s="153"/>
      <c r="U40" s="153"/>
      <c r="V40" s="153"/>
      <c r="W40" s="153"/>
      <c r="X40" s="118"/>
      <c r="Y40" s="118"/>
      <c r="Z40" s="118"/>
      <c r="AA40" s="118"/>
      <c r="AB40" s="118"/>
      <c r="AC40" s="118"/>
      <c r="AD40" s="118"/>
      <c r="AE40" s="118"/>
      <c r="AF40" s="118"/>
      <c r="AG40" s="118"/>
      <c r="AH40" s="118"/>
      <c r="AI40" s="118"/>
      <c r="AJ40" s="118"/>
      <c r="AK40" s="118"/>
      <c r="AL40" s="118"/>
      <c r="AM40" s="118"/>
      <c r="AN40" s="118"/>
      <c r="AO40" s="118"/>
      <c r="AP40" s="118"/>
    </row>
    <row r="41" spans="2:42" s="117" customFormat="1">
      <c r="B41" s="128" t="str">
        <f>IF('SOLL-Tabelle'!B39&gt;0,'SOLL-Tabelle'!B39,"")</f>
        <v/>
      </c>
      <c r="C41" s="10" t="str">
        <f>IF('SOLL-Tabelle'!C39&gt;0,'SOLL-Tabelle'!C39,"")</f>
        <v/>
      </c>
      <c r="D41" s="11"/>
      <c r="E41" s="285">
        <f>SUMPRODUCT(('SOLL-Tabelle'!$D$14:$BW$16&gt;=$C$16)*('SOLL-Tabelle'!D39:BW39="x"))-SUMPRODUCT(('SOLL-Tabelle'!$D$14:$BW$16&gt;=$F$16)*('SOLL-Tabelle'!D39:BW39="x"))</f>
        <v>0</v>
      </c>
      <c r="F41" s="286"/>
      <c r="G41" s="287"/>
      <c r="H41" s="204"/>
      <c r="I41" s="285">
        <f>SUMPRODUCT(('IST-Tabelle'!$D$14:$BW$16&gt;=$C$16)*('IST-Tabelle'!D39:BW39="x"))-SUMPRODUCT(('IST-Tabelle'!$D$14:$BW$16&gt;=$F$16)*('IST-Tabelle'!D39:BW39="x"))</f>
        <v>0</v>
      </c>
      <c r="J41" s="286"/>
      <c r="K41" s="287"/>
      <c r="L41" s="204"/>
      <c r="M41" s="273">
        <f t="shared" si="0"/>
        <v>0</v>
      </c>
      <c r="N41" s="274"/>
      <c r="O41" s="275"/>
      <c r="P41" s="157"/>
      <c r="Q41" s="273">
        <f>'SOLL-Tabelle'!BX39-'IST-Tabelle'!BX39</f>
        <v>0</v>
      </c>
      <c r="R41" s="274"/>
      <c r="S41" s="275"/>
      <c r="T41" s="153"/>
      <c r="U41" s="153"/>
      <c r="V41" s="153"/>
      <c r="W41" s="153"/>
      <c r="X41" s="118"/>
      <c r="Y41" s="118"/>
      <c r="Z41" s="118"/>
      <c r="AA41" s="118"/>
      <c r="AB41" s="118"/>
      <c r="AC41" s="118"/>
      <c r="AD41" s="118"/>
      <c r="AE41" s="118"/>
      <c r="AF41" s="118"/>
      <c r="AG41" s="118"/>
      <c r="AH41" s="118"/>
      <c r="AI41" s="118"/>
      <c r="AJ41" s="118"/>
      <c r="AK41" s="118"/>
      <c r="AL41" s="118"/>
      <c r="AM41" s="118"/>
      <c r="AN41" s="118"/>
      <c r="AO41" s="118"/>
      <c r="AP41" s="118"/>
    </row>
    <row r="42" spans="2:42" s="117" customFormat="1">
      <c r="B42" s="128" t="str">
        <f>IF('SOLL-Tabelle'!B40&gt;0,'SOLL-Tabelle'!B40,"")</f>
        <v/>
      </c>
      <c r="C42" s="10" t="str">
        <f>IF('SOLL-Tabelle'!C40&gt;0,'SOLL-Tabelle'!C40,"")</f>
        <v/>
      </c>
      <c r="D42" s="11"/>
      <c r="E42" s="285">
        <f>SUMPRODUCT(('SOLL-Tabelle'!$D$14:$BW$16&gt;=$C$16)*('SOLL-Tabelle'!D40:BW40="x"))-SUMPRODUCT(('SOLL-Tabelle'!$D$14:$BW$16&gt;=$F$16)*('SOLL-Tabelle'!D40:BW40="x"))</f>
        <v>0</v>
      </c>
      <c r="F42" s="286"/>
      <c r="G42" s="287"/>
      <c r="H42" s="204"/>
      <c r="I42" s="285">
        <f>SUMPRODUCT(('IST-Tabelle'!$D$14:$BW$16&gt;=$C$16)*('IST-Tabelle'!D40:BW40="x"))-SUMPRODUCT(('IST-Tabelle'!$D$14:$BW$16&gt;=$F$16)*('IST-Tabelle'!D40:BW40="x"))</f>
        <v>0</v>
      </c>
      <c r="J42" s="286"/>
      <c r="K42" s="287"/>
      <c r="L42" s="204"/>
      <c r="M42" s="273">
        <f t="shared" si="0"/>
        <v>0</v>
      </c>
      <c r="N42" s="274"/>
      <c r="O42" s="275"/>
      <c r="P42" s="157"/>
      <c r="Q42" s="273">
        <f>'SOLL-Tabelle'!BX40-'IST-Tabelle'!BX40</f>
        <v>0</v>
      </c>
      <c r="R42" s="274"/>
      <c r="S42" s="275"/>
      <c r="T42" s="153"/>
      <c r="U42" s="153"/>
      <c r="V42" s="153"/>
      <c r="W42" s="153"/>
      <c r="X42" s="118"/>
      <c r="Y42" s="118"/>
      <c r="Z42" s="118"/>
      <c r="AA42" s="118"/>
      <c r="AB42" s="118"/>
      <c r="AC42" s="118"/>
      <c r="AD42" s="118"/>
      <c r="AE42" s="118"/>
      <c r="AF42" s="118"/>
      <c r="AG42" s="118"/>
      <c r="AH42" s="118"/>
      <c r="AI42" s="118"/>
      <c r="AJ42" s="118"/>
      <c r="AK42" s="118"/>
      <c r="AL42" s="118"/>
      <c r="AM42" s="118"/>
      <c r="AN42" s="118"/>
      <c r="AO42" s="118"/>
      <c r="AP42" s="118"/>
    </row>
    <row r="43" spans="2:42" s="117" customFormat="1">
      <c r="B43" s="128" t="str">
        <f>IF('SOLL-Tabelle'!B41&gt;0,'SOLL-Tabelle'!B41,"")</f>
        <v/>
      </c>
      <c r="C43" s="10" t="str">
        <f>IF('SOLL-Tabelle'!C41&gt;0,'SOLL-Tabelle'!C41,"")</f>
        <v/>
      </c>
      <c r="D43" s="11"/>
      <c r="E43" s="285">
        <f>SUMPRODUCT(('SOLL-Tabelle'!$D$14:$BW$16&gt;=$C$16)*('SOLL-Tabelle'!D41:BW41="x"))-SUMPRODUCT(('SOLL-Tabelle'!$D$14:$BW$16&gt;=$F$16)*('SOLL-Tabelle'!D41:BW41="x"))</f>
        <v>0</v>
      </c>
      <c r="F43" s="286"/>
      <c r="G43" s="287"/>
      <c r="H43" s="204"/>
      <c r="I43" s="285">
        <f>SUMPRODUCT(('IST-Tabelle'!$D$14:$BW$16&gt;=$C$16)*('IST-Tabelle'!D41:BW41="x"))-SUMPRODUCT(('IST-Tabelle'!$D$14:$BW$16&gt;=$F$16)*('IST-Tabelle'!D41:BW41="x"))</f>
        <v>0</v>
      </c>
      <c r="J43" s="286"/>
      <c r="K43" s="287"/>
      <c r="L43" s="204"/>
      <c r="M43" s="273">
        <f t="shared" si="0"/>
        <v>0</v>
      </c>
      <c r="N43" s="274"/>
      <c r="O43" s="275"/>
      <c r="P43" s="157"/>
      <c r="Q43" s="273">
        <f>'SOLL-Tabelle'!BX41-'IST-Tabelle'!BX41</f>
        <v>0</v>
      </c>
      <c r="R43" s="274"/>
      <c r="S43" s="275"/>
      <c r="T43" s="153"/>
      <c r="U43" s="153"/>
      <c r="V43" s="153"/>
      <c r="W43" s="153"/>
      <c r="X43" s="118"/>
      <c r="Y43" s="118"/>
      <c r="Z43" s="118"/>
      <c r="AA43" s="118"/>
      <c r="AB43" s="118"/>
      <c r="AC43" s="118"/>
      <c r="AD43" s="118"/>
      <c r="AE43" s="118"/>
      <c r="AF43" s="118"/>
      <c r="AG43" s="118"/>
      <c r="AH43" s="118"/>
      <c r="AI43" s="118"/>
      <c r="AJ43" s="118"/>
      <c r="AK43" s="118"/>
      <c r="AL43" s="118"/>
      <c r="AM43" s="118"/>
      <c r="AN43" s="118"/>
      <c r="AO43" s="118"/>
      <c r="AP43" s="118"/>
    </row>
    <row r="44" spans="2:42" s="117" customFormat="1">
      <c r="B44" s="128" t="str">
        <f>IF('SOLL-Tabelle'!B42&gt;0,'SOLL-Tabelle'!B42,"")</f>
        <v/>
      </c>
      <c r="C44" s="10" t="str">
        <f>IF('SOLL-Tabelle'!C42&gt;0,'SOLL-Tabelle'!C42,"")</f>
        <v/>
      </c>
      <c r="D44" s="11"/>
      <c r="E44" s="285">
        <f>SUMPRODUCT(('SOLL-Tabelle'!$D$14:$BW$16&gt;=$C$16)*('SOLL-Tabelle'!D42:BW42="x"))-SUMPRODUCT(('SOLL-Tabelle'!$D$14:$BW$16&gt;=$F$16)*('SOLL-Tabelle'!D42:BW42="x"))</f>
        <v>0</v>
      </c>
      <c r="F44" s="286"/>
      <c r="G44" s="287"/>
      <c r="H44" s="204"/>
      <c r="I44" s="285">
        <f>SUMPRODUCT(('IST-Tabelle'!$D$14:$BW$16&gt;=$C$16)*('IST-Tabelle'!D42:BW42="x"))-SUMPRODUCT(('IST-Tabelle'!$D$14:$BW$16&gt;=$F$16)*('IST-Tabelle'!D42:BW42="x"))</f>
        <v>0</v>
      </c>
      <c r="J44" s="286"/>
      <c r="K44" s="287"/>
      <c r="L44" s="204"/>
      <c r="M44" s="273">
        <f t="shared" si="0"/>
        <v>0</v>
      </c>
      <c r="N44" s="274"/>
      <c r="O44" s="275"/>
      <c r="P44" s="157"/>
      <c r="Q44" s="273">
        <f>'SOLL-Tabelle'!BX42-'IST-Tabelle'!BX42</f>
        <v>0</v>
      </c>
      <c r="R44" s="274"/>
      <c r="S44" s="275"/>
      <c r="T44" s="153"/>
      <c r="U44" s="153"/>
      <c r="V44" s="153"/>
      <c r="W44" s="153"/>
      <c r="X44" s="118"/>
      <c r="Y44" s="118"/>
      <c r="Z44" s="118"/>
      <c r="AA44" s="118"/>
      <c r="AB44" s="118"/>
      <c r="AC44" s="118"/>
      <c r="AD44" s="118"/>
      <c r="AE44" s="118"/>
      <c r="AF44" s="118"/>
      <c r="AG44" s="118"/>
      <c r="AH44" s="118"/>
      <c r="AI44" s="118"/>
      <c r="AJ44" s="118"/>
      <c r="AK44" s="118"/>
      <c r="AL44" s="118"/>
      <c r="AM44" s="118"/>
      <c r="AN44" s="118"/>
      <c r="AO44" s="118"/>
      <c r="AP44" s="118"/>
    </row>
    <row r="45" spans="2:42" s="117" customFormat="1">
      <c r="B45" s="128" t="str">
        <f>IF('SOLL-Tabelle'!B43&gt;0,'SOLL-Tabelle'!B43,"")</f>
        <v/>
      </c>
      <c r="C45" s="10" t="str">
        <f>IF('SOLL-Tabelle'!C43&gt;0,'SOLL-Tabelle'!C43,"")</f>
        <v/>
      </c>
      <c r="D45" s="11"/>
      <c r="E45" s="285">
        <f>SUMPRODUCT(('SOLL-Tabelle'!$D$14:$BW$16&gt;=$C$16)*('SOLL-Tabelle'!D43:BW43="x"))-SUMPRODUCT(('SOLL-Tabelle'!$D$14:$BW$16&gt;=$F$16)*('SOLL-Tabelle'!D43:BW43="x"))</f>
        <v>0</v>
      </c>
      <c r="F45" s="286"/>
      <c r="G45" s="287"/>
      <c r="H45" s="204"/>
      <c r="I45" s="285">
        <f>SUMPRODUCT(('IST-Tabelle'!$D$14:$BW$16&gt;=$C$16)*('IST-Tabelle'!D43:BW43="x"))-SUMPRODUCT(('IST-Tabelle'!$D$14:$BW$16&gt;=$F$16)*('IST-Tabelle'!D43:BW43="x"))</f>
        <v>0</v>
      </c>
      <c r="J45" s="286"/>
      <c r="K45" s="287"/>
      <c r="L45" s="204"/>
      <c r="M45" s="273">
        <f t="shared" si="0"/>
        <v>0</v>
      </c>
      <c r="N45" s="274"/>
      <c r="O45" s="275"/>
      <c r="P45" s="157"/>
      <c r="Q45" s="273">
        <f>'SOLL-Tabelle'!BX43-'IST-Tabelle'!BX43</f>
        <v>0</v>
      </c>
      <c r="R45" s="274"/>
      <c r="S45" s="275"/>
      <c r="T45" s="153"/>
      <c r="U45" s="153"/>
      <c r="V45" s="153"/>
      <c r="W45" s="153"/>
      <c r="X45" s="118"/>
      <c r="Y45" s="118"/>
      <c r="Z45" s="118"/>
      <c r="AA45" s="118"/>
      <c r="AB45" s="118"/>
      <c r="AC45" s="118"/>
      <c r="AD45" s="118"/>
      <c r="AE45" s="118"/>
      <c r="AF45" s="118"/>
      <c r="AG45" s="118"/>
      <c r="AH45" s="118"/>
      <c r="AI45" s="118"/>
      <c r="AJ45" s="118"/>
      <c r="AK45" s="118"/>
      <c r="AL45" s="118"/>
      <c r="AM45" s="118"/>
      <c r="AN45" s="118"/>
      <c r="AO45" s="118"/>
      <c r="AP45" s="118"/>
    </row>
    <row r="46" spans="2:42" s="117" customFormat="1" ht="13.5" thickBot="1">
      <c r="B46" s="128" t="str">
        <f>IF('SOLL-Tabelle'!B44&gt;0,'SOLL-Tabelle'!B44,"")</f>
        <v/>
      </c>
      <c r="C46" s="10" t="str">
        <f>IF('SOLL-Tabelle'!C44&gt;0,'SOLL-Tabelle'!C44,"")</f>
        <v/>
      </c>
      <c r="D46" s="11"/>
      <c r="E46" s="285">
        <f>SUMPRODUCT(('SOLL-Tabelle'!$D$14:$BW$16&gt;=$C$16)*('SOLL-Tabelle'!D44:BW44="x"))-SUMPRODUCT(('SOLL-Tabelle'!$D$14:$BW$16&gt;=$F$16)*('SOLL-Tabelle'!D44:BW44="x"))</f>
        <v>0</v>
      </c>
      <c r="F46" s="286"/>
      <c r="G46" s="287"/>
      <c r="H46" s="204"/>
      <c r="I46" s="285">
        <f>SUMPRODUCT(('IST-Tabelle'!$D$14:$BW$16&gt;=$C$16)*('IST-Tabelle'!D44:BW44="x"))-SUMPRODUCT(('IST-Tabelle'!$D$14:$BW$16&gt;=$F$16)*('IST-Tabelle'!D44:BW44="x"))</f>
        <v>0</v>
      </c>
      <c r="J46" s="286"/>
      <c r="K46" s="287"/>
      <c r="L46" s="204"/>
      <c r="M46" s="273">
        <f t="shared" si="0"/>
        <v>0</v>
      </c>
      <c r="N46" s="274"/>
      <c r="O46" s="275"/>
      <c r="P46" s="157"/>
      <c r="Q46" s="273">
        <f>'SOLL-Tabelle'!BX44-'IST-Tabelle'!BX44</f>
        <v>0</v>
      </c>
      <c r="R46" s="274"/>
      <c r="S46" s="275"/>
      <c r="T46" s="153"/>
      <c r="U46" s="153"/>
      <c r="V46" s="153"/>
      <c r="W46" s="153"/>
      <c r="X46" s="118"/>
      <c r="Y46" s="118"/>
      <c r="Z46" s="118"/>
      <c r="AA46" s="118"/>
      <c r="AB46" s="118"/>
      <c r="AC46" s="118"/>
      <c r="AD46" s="118"/>
      <c r="AE46" s="118"/>
      <c r="AF46" s="118"/>
      <c r="AG46" s="118"/>
      <c r="AH46" s="118"/>
      <c r="AI46" s="118"/>
      <c r="AJ46" s="118"/>
      <c r="AK46" s="118"/>
      <c r="AL46" s="118"/>
      <c r="AM46" s="118"/>
      <c r="AN46" s="118"/>
      <c r="AO46" s="118"/>
      <c r="AP46" s="118"/>
    </row>
    <row r="47" spans="2:42" ht="12.75" customHeight="1" thickBot="1">
      <c r="B47" s="98"/>
      <c r="C47" s="99"/>
      <c r="D47" s="204"/>
      <c r="E47" s="276">
        <f>SUM(E20:G46)</f>
        <v>12</v>
      </c>
      <c r="F47" s="277"/>
      <c r="G47" s="278"/>
      <c r="H47" s="204"/>
      <c r="I47" s="276">
        <f>SUM(I20:K46)</f>
        <v>11</v>
      </c>
      <c r="J47" s="277"/>
      <c r="K47" s="278"/>
      <c r="L47" s="204"/>
      <c r="M47" s="276">
        <f>SUM(M20:O46)</f>
        <v>-1</v>
      </c>
      <c r="N47" s="277"/>
      <c r="O47" s="278"/>
      <c r="P47" s="159"/>
      <c r="Q47" s="276">
        <f>SUM(Q20:S46)</f>
        <v>1</v>
      </c>
      <c r="R47" s="277"/>
      <c r="S47" s="278"/>
      <c r="T47" s="153"/>
      <c r="U47" s="153"/>
      <c r="V47" s="153"/>
      <c r="W47" s="153"/>
      <c r="X47" s="118"/>
      <c r="Y47" s="118"/>
      <c r="Z47" s="118"/>
      <c r="AA47" s="118"/>
      <c r="AB47" s="118"/>
      <c r="AC47" s="118"/>
      <c r="AD47" s="118"/>
      <c r="AE47" s="118"/>
      <c r="AF47" s="118"/>
      <c r="AG47" s="118"/>
      <c r="AH47" s="118"/>
      <c r="AI47" s="118"/>
      <c r="AJ47" s="118"/>
      <c r="AK47" s="118"/>
      <c r="AL47" s="118"/>
      <c r="AM47" s="118"/>
      <c r="AN47" s="118"/>
      <c r="AO47" s="118"/>
      <c r="AP47" s="118"/>
    </row>
    <row r="48" spans="2:42" ht="12.75" customHeight="1" thickBot="1">
      <c r="B48" s="114" t="s">
        <v>75</v>
      </c>
      <c r="C48" s="113"/>
      <c r="D48" s="113"/>
      <c r="E48" s="113"/>
      <c r="F48" s="113"/>
      <c r="G48" s="113"/>
      <c r="H48" s="113"/>
      <c r="I48" s="113"/>
      <c r="J48" s="113"/>
      <c r="K48" s="113"/>
      <c r="L48" s="113"/>
      <c r="M48" s="113"/>
      <c r="N48" s="113"/>
      <c r="O48" s="115"/>
      <c r="P48" s="204"/>
      <c r="Q48" s="113"/>
      <c r="R48" s="113"/>
      <c r="S48" s="115"/>
      <c r="T48" s="153"/>
      <c r="U48" s="153"/>
      <c r="V48" s="153"/>
      <c r="W48" s="153"/>
      <c r="X48" s="118"/>
      <c r="Y48" s="118"/>
      <c r="Z48" s="118"/>
      <c r="AA48" s="118"/>
      <c r="AB48" s="118"/>
      <c r="AC48" s="118"/>
      <c r="AD48" s="118"/>
      <c r="AE48" s="118"/>
      <c r="AF48" s="118"/>
      <c r="AG48" s="118"/>
      <c r="AH48" s="118"/>
      <c r="AI48" s="118"/>
      <c r="AJ48" s="118"/>
      <c r="AK48" s="118"/>
      <c r="AL48" s="118"/>
      <c r="AM48" s="118"/>
      <c r="AN48" s="118"/>
      <c r="AO48" s="118"/>
      <c r="AP48" s="118"/>
    </row>
    <row r="49" spans="2:42" s="117" customFormat="1" ht="25.5">
      <c r="B49" s="128" t="str">
        <f>IF('SOLL-Tabelle'!B46&gt;0,'SOLL-Tabelle'!B46,"")</f>
        <v>Teilnahmequote von &gt;50% an Onlineabfrage, &gt;75% an Interviews</v>
      </c>
      <c r="C49" s="10"/>
      <c r="D49" s="11"/>
      <c r="E49" s="285">
        <f>SUMPRODUCT(('SOLL-Tabelle'!$D$14:$BW$16&gt;=$C$16)*('SOLL-Tabelle'!D46:BW46))-SUMPRODUCT(('SOLL-Tabelle'!$D$14:$BW$16&gt;=$F$16)*('SOLL-Tabelle'!D46:BW46))</f>
        <v>1</v>
      </c>
      <c r="F49" s="286"/>
      <c r="G49" s="287"/>
      <c r="H49" s="204"/>
      <c r="I49" s="285">
        <f>SUMPRODUCT(('IST-Tabelle'!$D$14:$BW$16&gt;=$C$16)*('IST-Tabelle'!D46:BW46))-SUMPRODUCT(('IST-Tabelle'!$D$14:$BW$16&gt;=$F$16)*('IST-Tabelle'!D46:BW46))</f>
        <v>1</v>
      </c>
      <c r="J49" s="286"/>
      <c r="K49" s="287"/>
      <c r="L49" s="204"/>
      <c r="M49" s="273">
        <f t="shared" ref="M49:M69" si="1">I49-E49</f>
        <v>0</v>
      </c>
      <c r="N49" s="274"/>
      <c r="O49" s="275"/>
      <c r="P49" s="157"/>
      <c r="Q49" s="273">
        <f>'SOLL-Tabelle'!BX46-'IST-Tabelle'!BX46</f>
        <v>0</v>
      </c>
      <c r="R49" s="274"/>
      <c r="S49" s="275"/>
      <c r="T49" s="153"/>
      <c r="U49" s="153"/>
      <c r="V49" s="153"/>
      <c r="W49" s="153"/>
      <c r="X49" s="118"/>
      <c r="Y49" s="118"/>
      <c r="Z49" s="118"/>
      <c r="AA49" s="118"/>
      <c r="AB49" s="118"/>
      <c r="AC49" s="118"/>
      <c r="AD49" s="118"/>
      <c r="AE49" s="118"/>
      <c r="AF49" s="118"/>
      <c r="AG49" s="118"/>
      <c r="AH49" s="118"/>
      <c r="AI49" s="118"/>
      <c r="AJ49" s="118"/>
      <c r="AK49" s="118"/>
      <c r="AL49" s="118"/>
      <c r="AM49" s="118"/>
      <c r="AN49" s="118"/>
      <c r="AO49" s="118"/>
      <c r="AP49" s="118"/>
    </row>
    <row r="50" spans="2:42" s="117" customFormat="1" ht="51">
      <c r="B50" s="128" t="str">
        <f>IF('SOLL-Tabelle'!B47&gt;0,'SOLL-Tabelle'!B47,"")</f>
        <v>Video und Webinar zu Gesundheitsthemen und Befragungsablauf erstellt und zugänglich gemacht</v>
      </c>
      <c r="C50" s="10"/>
      <c r="D50" s="11"/>
      <c r="E50" s="285">
        <f>SUMPRODUCT(('SOLL-Tabelle'!$D$14:$BW$16&gt;=$C$16)*('SOLL-Tabelle'!D47:BW47))-SUMPRODUCT(('SOLL-Tabelle'!$D$14:$BW$16&gt;=$F$16)*('SOLL-Tabelle'!D47:BW47))</f>
        <v>1</v>
      </c>
      <c r="F50" s="286"/>
      <c r="G50" s="287"/>
      <c r="H50" s="204"/>
      <c r="I50" s="285">
        <f>SUMPRODUCT(('IST-Tabelle'!$D$14:$BW$16&gt;=$C$16)*('IST-Tabelle'!D47:BW47))-SUMPRODUCT(('IST-Tabelle'!$D$14:$BW$16&gt;=$F$16)*('IST-Tabelle'!D47:BW47))</f>
        <v>1</v>
      </c>
      <c r="J50" s="286"/>
      <c r="K50" s="287"/>
      <c r="L50" s="204"/>
      <c r="M50" s="273">
        <f t="shared" si="1"/>
        <v>0</v>
      </c>
      <c r="N50" s="274"/>
      <c r="O50" s="275"/>
      <c r="P50" s="157"/>
      <c r="Q50" s="273">
        <f>'SOLL-Tabelle'!BX47-'IST-Tabelle'!BX47</f>
        <v>0</v>
      </c>
      <c r="R50" s="274"/>
      <c r="S50" s="275"/>
      <c r="T50" s="153"/>
      <c r="U50" s="153"/>
      <c r="V50" s="153"/>
      <c r="W50" s="153"/>
      <c r="X50" s="118"/>
      <c r="Y50" s="118"/>
      <c r="Z50" s="118"/>
      <c r="AA50" s="118"/>
      <c r="AB50" s="118"/>
      <c r="AC50" s="118"/>
      <c r="AD50" s="118"/>
      <c r="AE50" s="118"/>
      <c r="AF50" s="118"/>
      <c r="AG50" s="118"/>
      <c r="AH50" s="118"/>
      <c r="AI50" s="118"/>
      <c r="AJ50" s="118"/>
      <c r="AK50" s="118"/>
      <c r="AL50" s="118"/>
      <c r="AM50" s="118"/>
      <c r="AN50" s="118"/>
      <c r="AO50" s="118"/>
      <c r="AP50" s="118"/>
    </row>
    <row r="51" spans="2:42" s="117" customFormat="1" ht="51">
      <c r="B51" s="128" t="str">
        <f>IF('SOLL-Tabelle'!B48&gt;0,'SOLL-Tabelle'!B48,"")</f>
        <v>Erste Gesundheitsbefragung online oder per Interview/ Workshop vor Ort für Pilotunternehmen durchgeführt</v>
      </c>
      <c r="C51" s="10"/>
      <c r="D51" s="11"/>
      <c r="E51" s="285">
        <f>SUMPRODUCT(('SOLL-Tabelle'!$D$14:$BW$16&gt;=$C$16)*('SOLL-Tabelle'!D48:BW48))-SUMPRODUCT(('SOLL-Tabelle'!$D$14:$BW$16&gt;=$F$16)*('SOLL-Tabelle'!D48:BW48))</f>
        <v>1</v>
      </c>
      <c r="F51" s="286"/>
      <c r="G51" s="287"/>
      <c r="H51" s="204"/>
      <c r="I51" s="285">
        <f>SUMPRODUCT(('IST-Tabelle'!$D$14:$BW$16&gt;=$C$16)*('IST-Tabelle'!D48:BW48))-SUMPRODUCT(('IST-Tabelle'!$D$14:$BW$16&gt;=$F$16)*('IST-Tabelle'!D48:BW48))</f>
        <v>1</v>
      </c>
      <c r="J51" s="286"/>
      <c r="K51" s="287"/>
      <c r="L51" s="204"/>
      <c r="M51" s="273">
        <f t="shared" si="1"/>
        <v>0</v>
      </c>
      <c r="N51" s="274"/>
      <c r="O51" s="275"/>
      <c r="P51" s="157"/>
      <c r="Q51" s="273">
        <f>'SOLL-Tabelle'!BX48-'IST-Tabelle'!BX48</f>
        <v>0</v>
      </c>
      <c r="R51" s="274"/>
      <c r="S51" s="275"/>
      <c r="T51" s="153"/>
      <c r="U51" s="153"/>
      <c r="V51" s="153"/>
      <c r="W51" s="153"/>
      <c r="X51" s="118"/>
      <c r="Y51" s="118"/>
      <c r="Z51" s="118"/>
      <c r="AA51" s="118"/>
      <c r="AB51" s="118"/>
      <c r="AC51" s="118"/>
      <c r="AD51" s="118"/>
      <c r="AE51" s="118"/>
      <c r="AF51" s="118"/>
      <c r="AG51" s="118"/>
      <c r="AH51" s="118"/>
      <c r="AI51" s="118"/>
      <c r="AJ51" s="118"/>
      <c r="AK51" s="118"/>
      <c r="AL51" s="118"/>
      <c r="AM51" s="118"/>
      <c r="AN51" s="118"/>
      <c r="AO51" s="118"/>
      <c r="AP51" s="118"/>
    </row>
    <row r="52" spans="2:42" s="117" customFormat="1" ht="63.75">
      <c r="B52" s="128" t="str">
        <f>IF('SOLL-Tabelle'!B49&gt;0,'SOLL-Tabelle'!B49,"")</f>
        <v>Ergebnisse zur Gesundheitsbefragung in Pilotunternehmen vorgestellt und Ziele auf betrieblicher Ebene identifiziert</v>
      </c>
      <c r="C52" s="10"/>
      <c r="D52" s="11"/>
      <c r="E52" s="285">
        <f>SUMPRODUCT(('SOLL-Tabelle'!$D$14:$BW$16&gt;=$C$16)*('SOLL-Tabelle'!D49:BW49))-SUMPRODUCT(('SOLL-Tabelle'!$D$14:$BW$16&gt;=$F$16)*('SOLL-Tabelle'!D49:BW49))</f>
        <v>1</v>
      </c>
      <c r="F52" s="286"/>
      <c r="G52" s="287"/>
      <c r="H52" s="204"/>
      <c r="I52" s="285">
        <f>SUMPRODUCT(('IST-Tabelle'!$D$14:$BW$16&gt;=$C$16)*('IST-Tabelle'!D49:BW49))-SUMPRODUCT(('IST-Tabelle'!$D$14:$BW$16&gt;=$F$16)*('IST-Tabelle'!D49:BW49))</f>
        <v>1</v>
      </c>
      <c r="J52" s="286"/>
      <c r="K52" s="287"/>
      <c r="L52" s="204"/>
      <c r="M52" s="273">
        <f t="shared" si="1"/>
        <v>0</v>
      </c>
      <c r="N52" s="274"/>
      <c r="O52" s="275"/>
      <c r="P52" s="157"/>
      <c r="Q52" s="273">
        <f>'SOLL-Tabelle'!BX49-'IST-Tabelle'!BX49</f>
        <v>0</v>
      </c>
      <c r="R52" s="274"/>
      <c r="S52" s="275"/>
      <c r="T52" s="153"/>
      <c r="U52" s="153"/>
      <c r="V52" s="153"/>
      <c r="W52" s="153"/>
      <c r="X52" s="118"/>
      <c r="Y52" s="118"/>
      <c r="Z52" s="118"/>
      <c r="AA52" s="118"/>
      <c r="AB52" s="118"/>
      <c r="AC52" s="118"/>
      <c r="AD52" s="118"/>
      <c r="AE52" s="118"/>
      <c r="AF52" s="118"/>
      <c r="AG52" s="118"/>
      <c r="AH52" s="118"/>
      <c r="AI52" s="118"/>
      <c r="AJ52" s="118"/>
      <c r="AK52" s="118"/>
      <c r="AL52" s="118"/>
      <c r="AM52" s="118"/>
      <c r="AN52" s="118"/>
      <c r="AO52" s="118"/>
      <c r="AP52" s="118"/>
    </row>
    <row r="53" spans="2:42" s="117" customFormat="1">
      <c r="B53" s="128" t="str">
        <f>IF('SOLL-Tabelle'!B50&gt;0,'SOLL-Tabelle'!B50,"")</f>
        <v/>
      </c>
      <c r="C53" s="10"/>
      <c r="D53" s="11"/>
      <c r="E53" s="285">
        <f>SUMPRODUCT(('SOLL-Tabelle'!$D$14:$BW$16&gt;=$C$16)*('SOLL-Tabelle'!D50:BW50))-SUMPRODUCT(('SOLL-Tabelle'!$D$14:$BW$16&gt;=$F$16)*('SOLL-Tabelle'!D50:BW50))</f>
        <v>0</v>
      </c>
      <c r="F53" s="286"/>
      <c r="G53" s="287"/>
      <c r="H53" s="204"/>
      <c r="I53" s="285">
        <f>SUMPRODUCT(('IST-Tabelle'!$D$14:$BW$16&gt;=$C$16)*('IST-Tabelle'!D50:BW50))-SUMPRODUCT(('IST-Tabelle'!$D$14:$BW$16&gt;=$F$16)*('IST-Tabelle'!D50:BW50))</f>
        <v>0</v>
      </c>
      <c r="J53" s="286"/>
      <c r="K53" s="287"/>
      <c r="L53" s="204"/>
      <c r="M53" s="273">
        <f t="shared" si="1"/>
        <v>0</v>
      </c>
      <c r="N53" s="274"/>
      <c r="O53" s="275"/>
      <c r="P53" s="157"/>
      <c r="Q53" s="273">
        <f>'SOLL-Tabelle'!BX50-'IST-Tabelle'!BX50</f>
        <v>0</v>
      </c>
      <c r="R53" s="274"/>
      <c r="S53" s="275"/>
      <c r="T53" s="153"/>
      <c r="U53" s="153"/>
      <c r="V53" s="153"/>
      <c r="W53" s="153"/>
      <c r="X53" s="118"/>
      <c r="Y53" s="118"/>
      <c r="Z53" s="118"/>
      <c r="AA53" s="118"/>
      <c r="AB53" s="118"/>
      <c r="AC53" s="118"/>
      <c r="AD53" s="118"/>
      <c r="AE53" s="118"/>
      <c r="AF53" s="118"/>
      <c r="AG53" s="118"/>
      <c r="AH53" s="118"/>
      <c r="AI53" s="118"/>
      <c r="AJ53" s="118"/>
      <c r="AK53" s="118"/>
      <c r="AL53" s="118"/>
      <c r="AM53" s="118"/>
      <c r="AN53" s="118"/>
      <c r="AO53" s="118"/>
      <c r="AP53" s="118"/>
    </row>
    <row r="54" spans="2:42" s="117" customFormat="1">
      <c r="B54" s="128" t="str">
        <f>IF('SOLL-Tabelle'!B51&gt;0,'SOLL-Tabelle'!B51,"")</f>
        <v/>
      </c>
      <c r="C54" s="10"/>
      <c r="D54" s="11"/>
      <c r="E54" s="285">
        <f>SUMPRODUCT(('SOLL-Tabelle'!$D$14:$BW$16&gt;=$C$16)*('SOLL-Tabelle'!D51:BW51))-SUMPRODUCT(('SOLL-Tabelle'!$D$14:$BW$16&gt;=$F$16)*('SOLL-Tabelle'!D51:BW51))</f>
        <v>0</v>
      </c>
      <c r="F54" s="286"/>
      <c r="G54" s="287"/>
      <c r="H54" s="204"/>
      <c r="I54" s="285">
        <f>SUMPRODUCT(('IST-Tabelle'!$D$14:$BW$16&gt;=$C$16)*('IST-Tabelle'!D51:BW51))-SUMPRODUCT(('IST-Tabelle'!$D$14:$BW$16&gt;=$F$16)*('IST-Tabelle'!D51:BW51))</f>
        <v>0</v>
      </c>
      <c r="J54" s="286"/>
      <c r="K54" s="287"/>
      <c r="L54" s="204"/>
      <c r="M54" s="273">
        <f t="shared" si="1"/>
        <v>0</v>
      </c>
      <c r="N54" s="274"/>
      <c r="O54" s="275"/>
      <c r="P54" s="157"/>
      <c r="Q54" s="273">
        <f>'SOLL-Tabelle'!BX51-'IST-Tabelle'!BX51</f>
        <v>0</v>
      </c>
      <c r="R54" s="274"/>
      <c r="S54" s="275"/>
      <c r="T54" s="153"/>
      <c r="U54" s="153"/>
      <c r="V54" s="153"/>
      <c r="W54" s="153"/>
      <c r="X54" s="118"/>
      <c r="Y54" s="118"/>
      <c r="Z54" s="118"/>
      <c r="AA54" s="118"/>
      <c r="AB54" s="118"/>
      <c r="AC54" s="118"/>
      <c r="AD54" s="118"/>
      <c r="AE54" s="118"/>
      <c r="AF54" s="118"/>
      <c r="AG54" s="118"/>
      <c r="AH54" s="118"/>
      <c r="AI54" s="118"/>
      <c r="AJ54" s="118"/>
      <c r="AK54" s="118"/>
      <c r="AL54" s="118"/>
      <c r="AM54" s="118"/>
      <c r="AN54" s="118"/>
      <c r="AO54" s="118"/>
      <c r="AP54" s="118"/>
    </row>
    <row r="55" spans="2:42" s="117" customFormat="1" ht="38.25">
      <c r="B55" s="128" t="str">
        <f>IF('SOLL-Tabelle'!B52&gt;0,'SOLL-Tabelle'!B52,"")</f>
        <v>Führungskräfte und Moderatoren in Durchführung von Teamworkshops geschult</v>
      </c>
      <c r="C55" s="10"/>
      <c r="D55" s="11"/>
      <c r="E55" s="285">
        <f>SUMPRODUCT(('SOLL-Tabelle'!$D$14:$BW$16&gt;=$C$16)*('SOLL-Tabelle'!D52:BW52))-SUMPRODUCT(('SOLL-Tabelle'!$D$14:$BW$16&gt;=$F$16)*('SOLL-Tabelle'!D52:BW52))</f>
        <v>1</v>
      </c>
      <c r="F55" s="286"/>
      <c r="G55" s="287"/>
      <c r="H55" s="204"/>
      <c r="I55" s="285">
        <f>SUMPRODUCT(('IST-Tabelle'!$D$14:$BW$16&gt;=$C$16)*('IST-Tabelle'!D52:BW52))-SUMPRODUCT(('IST-Tabelle'!$D$14:$BW$16&gt;=$F$16)*('IST-Tabelle'!D52:BW52))</f>
        <v>1</v>
      </c>
      <c r="J55" s="286"/>
      <c r="K55" s="287"/>
      <c r="L55" s="204"/>
      <c r="M55" s="273">
        <f t="shared" si="1"/>
        <v>0</v>
      </c>
      <c r="N55" s="274"/>
      <c r="O55" s="275"/>
      <c r="P55" s="157"/>
      <c r="Q55" s="273">
        <f>'SOLL-Tabelle'!BX52-'IST-Tabelle'!BX52</f>
        <v>0</v>
      </c>
      <c r="R55" s="274"/>
      <c r="S55" s="275"/>
      <c r="T55" s="153"/>
      <c r="U55" s="153"/>
      <c r="V55" s="153"/>
      <c r="W55" s="153"/>
      <c r="X55" s="118"/>
      <c r="Y55" s="118"/>
      <c r="Z55" s="118"/>
      <c r="AA55" s="118"/>
      <c r="AB55" s="118"/>
      <c r="AC55" s="118"/>
      <c r="AD55" s="118"/>
      <c r="AE55" s="118"/>
      <c r="AF55" s="118"/>
      <c r="AG55" s="118"/>
      <c r="AH55" s="118"/>
      <c r="AI55" s="118"/>
      <c r="AJ55" s="118"/>
      <c r="AK55" s="118"/>
      <c r="AL55" s="118"/>
      <c r="AM55" s="118"/>
      <c r="AN55" s="118"/>
      <c r="AO55" s="118"/>
      <c r="AP55" s="118"/>
    </row>
    <row r="56" spans="2:42" s="117" customFormat="1" ht="38.25">
      <c r="B56" s="128" t="str">
        <f>IF('SOLL-Tabelle'!B53&gt;0,'SOLL-Tabelle'!B53,"")</f>
        <v>Maßnahmen auf Team-/ Führungs-/Bereichs- und Unternehmensebene entwickelt</v>
      </c>
      <c r="C56" s="10"/>
      <c r="D56" s="11"/>
      <c r="E56" s="285">
        <f>SUMPRODUCT(('SOLL-Tabelle'!$D$14:$BW$16&gt;=$C$16)*('SOLL-Tabelle'!D53:BW53))-SUMPRODUCT(('SOLL-Tabelle'!$D$14:$BW$16&gt;=$F$16)*('SOLL-Tabelle'!D53:BW53))</f>
        <v>1</v>
      </c>
      <c r="F56" s="286"/>
      <c r="G56" s="287"/>
      <c r="H56" s="204"/>
      <c r="I56" s="285">
        <f>SUMPRODUCT(('IST-Tabelle'!$D$14:$BW$16&gt;=$C$16)*('IST-Tabelle'!D53:BW53))-SUMPRODUCT(('IST-Tabelle'!$D$14:$BW$16&gt;=$F$16)*('IST-Tabelle'!D53:BW53))</f>
        <v>1</v>
      </c>
      <c r="J56" s="286"/>
      <c r="K56" s="287"/>
      <c r="L56" s="204"/>
      <c r="M56" s="273">
        <f t="shared" si="1"/>
        <v>0</v>
      </c>
      <c r="N56" s="274"/>
      <c r="O56" s="275"/>
      <c r="P56" s="157"/>
      <c r="Q56" s="273">
        <f>'SOLL-Tabelle'!BX53-'IST-Tabelle'!BX53</f>
        <v>0</v>
      </c>
      <c r="R56" s="274"/>
      <c r="S56" s="275"/>
      <c r="T56" s="153"/>
      <c r="U56" s="153"/>
      <c r="V56" s="153"/>
      <c r="W56" s="153"/>
      <c r="X56" s="118"/>
      <c r="Y56" s="118"/>
      <c r="Z56" s="118"/>
      <c r="AA56" s="118"/>
      <c r="AB56" s="118"/>
      <c r="AC56" s="118"/>
      <c r="AD56" s="118"/>
      <c r="AE56" s="118"/>
      <c r="AF56" s="118"/>
      <c r="AG56" s="118"/>
      <c r="AH56" s="118"/>
      <c r="AI56" s="118"/>
      <c r="AJ56" s="118"/>
      <c r="AK56" s="118"/>
      <c r="AL56" s="118"/>
      <c r="AM56" s="118"/>
      <c r="AN56" s="118"/>
      <c r="AO56" s="118"/>
      <c r="AP56" s="118"/>
    </row>
    <row r="57" spans="2:42" s="117" customFormat="1" ht="51">
      <c r="B57" s="128" t="str">
        <f>IF('SOLL-Tabelle'!B54&gt;0,'SOLL-Tabelle'!B54,"")</f>
        <v>Zweite Gesundheitsbefragung online oder per Interview/ Workshop vor Ort für Pilotunternehmen durchgeführt</v>
      </c>
      <c r="C57" s="10"/>
      <c r="D57" s="11"/>
      <c r="E57" s="285">
        <f>SUMPRODUCT(('SOLL-Tabelle'!$D$14:$BW$16&gt;=$C$16)*('SOLL-Tabelle'!D54:BW54))-SUMPRODUCT(('SOLL-Tabelle'!$D$14:$BW$16&gt;=$F$16)*('SOLL-Tabelle'!D54:BW54))</f>
        <v>1</v>
      </c>
      <c r="F57" s="286"/>
      <c r="G57" s="287"/>
      <c r="H57" s="204"/>
      <c r="I57" s="285">
        <f>SUMPRODUCT(('IST-Tabelle'!$D$14:$BW$16&gt;=$C$16)*('IST-Tabelle'!D54:BW54))-SUMPRODUCT(('IST-Tabelle'!$D$14:$BW$16&gt;=$F$16)*('IST-Tabelle'!D54:BW54))</f>
        <v>1</v>
      </c>
      <c r="J57" s="286"/>
      <c r="K57" s="287"/>
      <c r="L57" s="204"/>
      <c r="M57" s="273">
        <f t="shared" si="1"/>
        <v>0</v>
      </c>
      <c r="N57" s="274"/>
      <c r="O57" s="275"/>
      <c r="P57" s="157"/>
      <c r="Q57" s="273">
        <f>'SOLL-Tabelle'!BX54-'IST-Tabelle'!BX54</f>
        <v>0</v>
      </c>
      <c r="R57" s="274"/>
      <c r="S57" s="275"/>
      <c r="T57" s="153"/>
      <c r="U57" s="153"/>
      <c r="V57" s="153"/>
      <c r="W57" s="153"/>
      <c r="X57" s="118"/>
      <c r="Y57" s="118"/>
      <c r="Z57" s="118"/>
      <c r="AA57" s="118"/>
      <c r="AB57" s="118"/>
      <c r="AC57" s="118"/>
      <c r="AD57" s="118"/>
      <c r="AE57" s="118"/>
      <c r="AF57" s="118"/>
      <c r="AG57" s="118"/>
      <c r="AH57" s="118"/>
      <c r="AI57" s="118"/>
      <c r="AJ57" s="118"/>
      <c r="AK57" s="118"/>
      <c r="AL57" s="118"/>
      <c r="AM57" s="118"/>
      <c r="AN57" s="118"/>
      <c r="AO57" s="118"/>
      <c r="AP57" s="118"/>
    </row>
    <row r="58" spans="2:42" s="117" customFormat="1" ht="25.5">
      <c r="B58" s="128" t="str">
        <f>IF('SOLL-Tabelle'!B55&gt;0,'SOLL-Tabelle'!B55,"")</f>
        <v>Konzept zum Employer-Branding für Pilotunternehmen entwickelt</v>
      </c>
      <c r="C58" s="10"/>
      <c r="D58" s="11"/>
      <c r="E58" s="285">
        <f>SUMPRODUCT(('SOLL-Tabelle'!$D$14:$BW$16&gt;=$C$16)*('SOLL-Tabelle'!D55:BW55))-SUMPRODUCT(('SOLL-Tabelle'!$D$14:$BW$16&gt;=$F$16)*('SOLL-Tabelle'!D55:BW55))</f>
        <v>1</v>
      </c>
      <c r="F58" s="286"/>
      <c r="G58" s="287"/>
      <c r="H58" s="204"/>
      <c r="I58" s="285">
        <f>SUMPRODUCT(('IST-Tabelle'!$D$14:$BW$16&gt;=$C$16)*('IST-Tabelle'!D55:BW55))-SUMPRODUCT(('IST-Tabelle'!$D$14:$BW$16&gt;=$F$16)*('IST-Tabelle'!D55:BW55))</f>
        <v>1</v>
      </c>
      <c r="J58" s="286"/>
      <c r="K58" s="287"/>
      <c r="L58" s="204"/>
      <c r="M58" s="273">
        <f t="shared" si="1"/>
        <v>0</v>
      </c>
      <c r="N58" s="274"/>
      <c r="O58" s="275"/>
      <c r="P58" s="157"/>
      <c r="Q58" s="273">
        <f>'SOLL-Tabelle'!BX55-'IST-Tabelle'!BX55</f>
        <v>0</v>
      </c>
      <c r="R58" s="274"/>
      <c r="S58" s="275"/>
      <c r="T58" s="153"/>
      <c r="U58" s="153"/>
      <c r="V58" s="153"/>
      <c r="W58" s="153"/>
      <c r="X58" s="118"/>
      <c r="Y58" s="118"/>
      <c r="Z58" s="118"/>
      <c r="AA58" s="118"/>
      <c r="AB58" s="118"/>
      <c r="AC58" s="118"/>
      <c r="AD58" s="118"/>
      <c r="AE58" s="118"/>
      <c r="AF58" s="118"/>
      <c r="AG58" s="118"/>
      <c r="AH58" s="118"/>
      <c r="AI58" s="118"/>
      <c r="AJ58" s="118"/>
      <c r="AK58" s="118"/>
      <c r="AL58" s="118"/>
      <c r="AM58" s="118"/>
      <c r="AN58" s="118"/>
      <c r="AO58" s="118"/>
      <c r="AP58" s="118"/>
    </row>
    <row r="59" spans="2:42" s="117" customFormat="1" ht="25.5">
      <c r="B59" s="128" t="str">
        <f>IF('SOLL-Tabelle'!B56&gt;0,'SOLL-Tabelle'!B56,"")</f>
        <v>Konzept zum Regional Branding für Pilotunternehmen entwickelt</v>
      </c>
      <c r="C59" s="10"/>
      <c r="D59" s="11"/>
      <c r="E59" s="285">
        <f>SUMPRODUCT(('SOLL-Tabelle'!$D$14:$BW$16&gt;=$C$16)*('SOLL-Tabelle'!D56:BW56))-SUMPRODUCT(('SOLL-Tabelle'!$D$14:$BW$16&gt;=$F$16)*('SOLL-Tabelle'!D56:BW56))</f>
        <v>1</v>
      </c>
      <c r="F59" s="286"/>
      <c r="G59" s="287"/>
      <c r="H59" s="204"/>
      <c r="I59" s="285">
        <f>SUMPRODUCT(('IST-Tabelle'!$D$14:$BW$16&gt;=$C$16)*('IST-Tabelle'!D56:BW56))-SUMPRODUCT(('IST-Tabelle'!$D$14:$BW$16&gt;=$F$16)*('IST-Tabelle'!D56:BW56))</f>
        <v>1</v>
      </c>
      <c r="J59" s="286"/>
      <c r="K59" s="287"/>
      <c r="L59" s="204"/>
      <c r="M59" s="273">
        <f t="shared" si="1"/>
        <v>0</v>
      </c>
      <c r="N59" s="274"/>
      <c r="O59" s="275"/>
      <c r="P59" s="157"/>
      <c r="Q59" s="273">
        <f>'SOLL-Tabelle'!BX56-'IST-Tabelle'!BX56</f>
        <v>0</v>
      </c>
      <c r="R59" s="274"/>
      <c r="S59" s="275"/>
      <c r="T59" s="153"/>
      <c r="U59" s="153"/>
      <c r="V59" s="153"/>
      <c r="W59" s="153"/>
      <c r="X59" s="118"/>
      <c r="Y59" s="118"/>
      <c r="Z59" s="118"/>
      <c r="AA59" s="118"/>
      <c r="AB59" s="118"/>
      <c r="AC59" s="118"/>
      <c r="AD59" s="118"/>
      <c r="AE59" s="118"/>
      <c r="AF59" s="118"/>
      <c r="AG59" s="118"/>
      <c r="AH59" s="118"/>
      <c r="AI59" s="118"/>
      <c r="AJ59" s="118"/>
      <c r="AK59" s="118"/>
      <c r="AL59" s="118"/>
      <c r="AM59" s="118"/>
      <c r="AN59" s="118"/>
      <c r="AO59" s="118"/>
      <c r="AP59" s="118"/>
    </row>
    <row r="60" spans="2:42" s="117" customFormat="1" ht="38.25">
      <c r="B60" s="128" t="str">
        <f>IF('SOLL-Tabelle'!B57&gt;0,'SOLL-Tabelle'!B57,"")</f>
        <v>Handlungskonzept und Erfahrungsbericht "Aufbau von 'Gesunden Regionen' erstellt</v>
      </c>
      <c r="C60" s="10"/>
      <c r="D60" s="11"/>
      <c r="E60" s="285">
        <f>SUMPRODUCT(('SOLL-Tabelle'!$D$14:$BW$16&gt;=$C$16)*('SOLL-Tabelle'!D57:BW57))-SUMPRODUCT(('SOLL-Tabelle'!$D$14:$BW$16&gt;=$F$16)*('SOLL-Tabelle'!D57:BW57))</f>
        <v>1</v>
      </c>
      <c r="F60" s="286"/>
      <c r="G60" s="287"/>
      <c r="H60" s="204"/>
      <c r="I60" s="285">
        <f>SUMPRODUCT(('IST-Tabelle'!$D$14:$BW$16&gt;=$C$16)*('IST-Tabelle'!D57:BW57))-SUMPRODUCT(('IST-Tabelle'!$D$14:$BW$16&gt;=$F$16)*('IST-Tabelle'!D57:BW57))</f>
        <v>0</v>
      </c>
      <c r="J60" s="286"/>
      <c r="K60" s="287"/>
      <c r="L60" s="204"/>
      <c r="M60" s="273">
        <f t="shared" si="1"/>
        <v>-1</v>
      </c>
      <c r="N60" s="274"/>
      <c r="O60" s="275"/>
      <c r="P60" s="157"/>
      <c r="Q60" s="273">
        <f>'SOLL-Tabelle'!BX57-'IST-Tabelle'!BX57</f>
        <v>0</v>
      </c>
      <c r="R60" s="274"/>
      <c r="S60" s="275"/>
      <c r="T60" s="153"/>
      <c r="U60" s="153"/>
      <c r="V60" s="153"/>
      <c r="W60" s="153"/>
      <c r="X60" s="118"/>
      <c r="Y60" s="118"/>
      <c r="Z60" s="118"/>
      <c r="AA60" s="118"/>
      <c r="AB60" s="118"/>
      <c r="AC60" s="118"/>
      <c r="AD60" s="118"/>
      <c r="AE60" s="118"/>
      <c r="AF60" s="118"/>
      <c r="AG60" s="118"/>
      <c r="AH60" s="118"/>
      <c r="AI60" s="118"/>
      <c r="AJ60" s="118"/>
      <c r="AK60" s="118"/>
      <c r="AL60" s="118"/>
      <c r="AM60" s="118"/>
      <c r="AN60" s="118"/>
      <c r="AO60" s="118"/>
      <c r="AP60" s="118"/>
    </row>
    <row r="61" spans="2:42" s="117" customFormat="1" ht="38.25">
      <c r="B61" s="128" t="str">
        <f>IF('SOLL-Tabelle'!B58&gt;0,'SOLL-Tabelle'!B58,"")</f>
        <v>Kooperationskonzept "Zusammenarbeit mit Krankenkassen"</v>
      </c>
      <c r="C61" s="10"/>
      <c r="D61" s="11"/>
      <c r="E61" s="285">
        <f>SUMPRODUCT(('SOLL-Tabelle'!$D$14:$BW$16&gt;=$C$16)*('SOLL-Tabelle'!D58:BW58))-SUMPRODUCT(('SOLL-Tabelle'!$D$14:$BW$16&gt;=$F$16)*('SOLL-Tabelle'!D58:BW58))</f>
        <v>1</v>
      </c>
      <c r="F61" s="286"/>
      <c r="G61" s="287"/>
      <c r="H61" s="204"/>
      <c r="I61" s="285">
        <f>SUMPRODUCT(('IST-Tabelle'!$D$14:$BW$16&gt;=$C$16)*('IST-Tabelle'!D58:BW58))-SUMPRODUCT(('IST-Tabelle'!$D$14:$BW$16&gt;=$F$16)*('IST-Tabelle'!D58:BW58))</f>
        <v>1</v>
      </c>
      <c r="J61" s="286"/>
      <c r="K61" s="287"/>
      <c r="L61" s="204"/>
      <c r="M61" s="273">
        <f t="shared" si="1"/>
        <v>0</v>
      </c>
      <c r="N61" s="274"/>
      <c r="O61" s="275"/>
      <c r="P61" s="157"/>
      <c r="Q61" s="273">
        <f>'SOLL-Tabelle'!BX58-'IST-Tabelle'!BX58</f>
        <v>0</v>
      </c>
      <c r="R61" s="274"/>
      <c r="S61" s="275"/>
      <c r="T61" s="153"/>
      <c r="U61" s="153"/>
      <c r="V61" s="153"/>
      <c r="W61" s="153"/>
      <c r="X61" s="118"/>
      <c r="Y61" s="118"/>
      <c r="Z61" s="118"/>
      <c r="AA61" s="118"/>
      <c r="AB61" s="118"/>
      <c r="AC61" s="118"/>
      <c r="AD61" s="118"/>
      <c r="AE61" s="118"/>
      <c r="AF61" s="118"/>
      <c r="AG61" s="118"/>
      <c r="AH61" s="118"/>
      <c r="AI61" s="118"/>
      <c r="AJ61" s="118"/>
      <c r="AK61" s="118"/>
      <c r="AL61" s="118"/>
      <c r="AM61" s="118"/>
      <c r="AN61" s="118"/>
      <c r="AO61" s="118"/>
      <c r="AP61" s="118"/>
    </row>
    <row r="62" spans="2:42" s="117" customFormat="1" ht="25.5">
      <c r="B62" s="128" t="str">
        <f>IF('SOLL-Tabelle'!B59&gt;0,'SOLL-Tabelle'!B59,"")</f>
        <v>übergreifenden Erfahrungsbericht erstellt</v>
      </c>
      <c r="C62" s="10"/>
      <c r="D62" s="11"/>
      <c r="E62" s="285">
        <f>SUMPRODUCT(('SOLL-Tabelle'!$D$14:$BW$16&gt;=$C$16)*('SOLL-Tabelle'!D59:BW59))-SUMPRODUCT(('SOLL-Tabelle'!$D$14:$BW$16&gt;=$F$16)*('SOLL-Tabelle'!D59:BW59))</f>
        <v>1</v>
      </c>
      <c r="F62" s="286"/>
      <c r="G62" s="287"/>
      <c r="H62" s="204"/>
      <c r="I62" s="285">
        <f>SUMPRODUCT(('IST-Tabelle'!$D$14:$BW$16&gt;=$C$16)*('IST-Tabelle'!D59:BW59))-SUMPRODUCT(('IST-Tabelle'!$D$14:$BW$16&gt;=$F$16)*('IST-Tabelle'!D59:BW59))</f>
        <v>0</v>
      </c>
      <c r="J62" s="286"/>
      <c r="K62" s="287"/>
      <c r="L62" s="204"/>
      <c r="M62" s="273">
        <f t="shared" si="1"/>
        <v>-1</v>
      </c>
      <c r="N62" s="274"/>
      <c r="O62" s="275"/>
      <c r="P62" s="157"/>
      <c r="Q62" s="273">
        <f>'SOLL-Tabelle'!BX59-'IST-Tabelle'!BX59</f>
        <v>0</v>
      </c>
      <c r="R62" s="274"/>
      <c r="S62" s="275"/>
      <c r="T62" s="153"/>
      <c r="U62" s="153"/>
      <c r="V62" s="153"/>
      <c r="W62" s="153"/>
      <c r="X62" s="118"/>
      <c r="Y62" s="118"/>
      <c r="Z62" s="118"/>
      <c r="AA62" s="118"/>
      <c r="AB62" s="118"/>
      <c r="AC62" s="118"/>
      <c r="AD62" s="118"/>
      <c r="AE62" s="118"/>
      <c r="AF62" s="118"/>
      <c r="AG62" s="118"/>
      <c r="AH62" s="118"/>
      <c r="AI62" s="118"/>
      <c r="AJ62" s="118"/>
      <c r="AK62" s="118"/>
      <c r="AL62" s="118"/>
      <c r="AM62" s="118"/>
      <c r="AN62" s="118"/>
      <c r="AO62" s="118"/>
      <c r="AP62" s="118"/>
    </row>
    <row r="63" spans="2:42" s="117" customFormat="1">
      <c r="B63" s="128" t="str">
        <f>IF('SOLL-Tabelle'!B60&gt;0,'SOLL-Tabelle'!B60,"")</f>
        <v/>
      </c>
      <c r="C63" s="10"/>
      <c r="D63" s="11"/>
      <c r="E63" s="285">
        <f>SUMPRODUCT(('SOLL-Tabelle'!$D$14:$BW$16&gt;=$C$16)*('SOLL-Tabelle'!D60:BW60))-SUMPRODUCT(('SOLL-Tabelle'!$D$14:$BW$16&gt;=$F$16)*('SOLL-Tabelle'!D60:BW60))</f>
        <v>0</v>
      </c>
      <c r="F63" s="286"/>
      <c r="G63" s="287"/>
      <c r="H63" s="204"/>
      <c r="I63" s="285">
        <f>SUMPRODUCT(('IST-Tabelle'!$D$14:$BW$16&gt;=$C$16)*('IST-Tabelle'!D60:BW60))-SUMPRODUCT(('IST-Tabelle'!$D$14:$BW$16&gt;=$F$16)*('IST-Tabelle'!D60:BW60))</f>
        <v>0</v>
      </c>
      <c r="J63" s="286"/>
      <c r="K63" s="287"/>
      <c r="L63" s="204"/>
      <c r="M63" s="273">
        <f t="shared" si="1"/>
        <v>0</v>
      </c>
      <c r="N63" s="274"/>
      <c r="O63" s="275"/>
      <c r="P63" s="157"/>
      <c r="Q63" s="273">
        <f>'SOLL-Tabelle'!BX60-'IST-Tabelle'!BX60</f>
        <v>0</v>
      </c>
      <c r="R63" s="274"/>
      <c r="S63" s="275"/>
      <c r="T63" s="153"/>
      <c r="U63" s="153"/>
      <c r="V63" s="153"/>
      <c r="W63" s="153"/>
      <c r="X63" s="118"/>
      <c r="Y63" s="118"/>
      <c r="Z63" s="118"/>
      <c r="AA63" s="118"/>
      <c r="AB63" s="118"/>
      <c r="AC63" s="118"/>
      <c r="AD63" s="118"/>
      <c r="AE63" s="118"/>
      <c r="AF63" s="118"/>
      <c r="AG63" s="118"/>
      <c r="AH63" s="118"/>
      <c r="AI63" s="118"/>
      <c r="AJ63" s="118"/>
      <c r="AK63" s="118"/>
      <c r="AL63" s="118"/>
      <c r="AM63" s="118"/>
      <c r="AN63" s="118"/>
      <c r="AO63" s="118"/>
      <c r="AP63" s="118"/>
    </row>
    <row r="64" spans="2:42" s="117" customFormat="1">
      <c r="B64" s="128" t="str">
        <f>IF('SOLL-Tabelle'!B61&gt;0,'SOLL-Tabelle'!B61,"")</f>
        <v/>
      </c>
      <c r="C64" s="10"/>
      <c r="D64" s="11"/>
      <c r="E64" s="285">
        <f>SUMPRODUCT(('SOLL-Tabelle'!$D$14:$BW$16&gt;=$C$16)*('SOLL-Tabelle'!D61:BW61))-SUMPRODUCT(('SOLL-Tabelle'!$D$14:$BW$16&gt;=$F$16)*('SOLL-Tabelle'!D61:BW61))</f>
        <v>0</v>
      </c>
      <c r="F64" s="286"/>
      <c r="G64" s="287"/>
      <c r="H64" s="204"/>
      <c r="I64" s="285">
        <f>SUMPRODUCT(('IST-Tabelle'!$D$14:$BW$16&gt;=$C$16)*('IST-Tabelle'!D61:BW61))-SUMPRODUCT(('IST-Tabelle'!$D$14:$BW$16&gt;=$F$16)*('IST-Tabelle'!D61:BW61))</f>
        <v>0</v>
      </c>
      <c r="J64" s="286"/>
      <c r="K64" s="287"/>
      <c r="L64" s="204"/>
      <c r="M64" s="273">
        <f t="shared" si="1"/>
        <v>0</v>
      </c>
      <c r="N64" s="274"/>
      <c r="O64" s="275"/>
      <c r="P64" s="157"/>
      <c r="Q64" s="273">
        <f>'SOLL-Tabelle'!BX61-'IST-Tabelle'!BX61</f>
        <v>0</v>
      </c>
      <c r="R64" s="274"/>
      <c r="S64" s="275"/>
      <c r="T64" s="153"/>
      <c r="U64" s="153"/>
      <c r="V64" s="153"/>
      <c r="W64" s="153"/>
      <c r="X64" s="118"/>
      <c r="Y64" s="118"/>
      <c r="Z64" s="118"/>
      <c r="AA64" s="118"/>
      <c r="AB64" s="118"/>
      <c r="AC64" s="118"/>
      <c r="AD64" s="118"/>
      <c r="AE64" s="118"/>
      <c r="AF64" s="118"/>
      <c r="AG64" s="118"/>
      <c r="AH64" s="118"/>
      <c r="AI64" s="118"/>
      <c r="AJ64" s="118"/>
      <c r="AK64" s="118"/>
      <c r="AL64" s="118"/>
      <c r="AM64" s="118"/>
      <c r="AN64" s="118"/>
      <c r="AO64" s="118"/>
      <c r="AP64" s="118"/>
    </row>
    <row r="65" spans="2:42" s="117" customFormat="1">
      <c r="B65" s="128" t="str">
        <f>IF('SOLL-Tabelle'!B62&gt;0,'SOLL-Tabelle'!B62,"")</f>
        <v/>
      </c>
      <c r="C65" s="10"/>
      <c r="D65" s="11"/>
      <c r="E65" s="285">
        <f>SUMPRODUCT(('SOLL-Tabelle'!$D$14:$BW$16&gt;=$C$16)*('SOLL-Tabelle'!D62:BW62))-SUMPRODUCT(('SOLL-Tabelle'!$D$14:$BW$16&gt;=$F$16)*('SOLL-Tabelle'!D62:BW62))</f>
        <v>0</v>
      </c>
      <c r="F65" s="286"/>
      <c r="G65" s="287"/>
      <c r="H65" s="204"/>
      <c r="I65" s="285">
        <f>SUMPRODUCT(('IST-Tabelle'!$D$14:$BW$16&gt;=$C$16)*('IST-Tabelle'!D62:BW62))-SUMPRODUCT(('IST-Tabelle'!$D$14:$BW$16&gt;=$F$16)*('IST-Tabelle'!D62:BW62))</f>
        <v>0</v>
      </c>
      <c r="J65" s="286"/>
      <c r="K65" s="287"/>
      <c r="L65" s="204"/>
      <c r="M65" s="273">
        <f t="shared" si="1"/>
        <v>0</v>
      </c>
      <c r="N65" s="274"/>
      <c r="O65" s="275"/>
      <c r="P65" s="157"/>
      <c r="Q65" s="273">
        <f>'SOLL-Tabelle'!BX62-'IST-Tabelle'!BX62</f>
        <v>0</v>
      </c>
      <c r="R65" s="274"/>
      <c r="S65" s="275"/>
      <c r="T65" s="153"/>
      <c r="U65" s="153"/>
      <c r="V65" s="153"/>
      <c r="W65" s="153"/>
      <c r="X65" s="118"/>
      <c r="Y65" s="118"/>
      <c r="Z65" s="118"/>
      <c r="AA65" s="118"/>
      <c r="AB65" s="118"/>
      <c r="AC65" s="118"/>
      <c r="AD65" s="118"/>
      <c r="AE65" s="118"/>
      <c r="AF65" s="118"/>
      <c r="AG65" s="118"/>
      <c r="AH65" s="118"/>
      <c r="AI65" s="118"/>
      <c r="AJ65" s="118"/>
      <c r="AK65" s="118"/>
      <c r="AL65" s="118"/>
      <c r="AM65" s="118"/>
      <c r="AN65" s="118"/>
      <c r="AO65" s="118"/>
      <c r="AP65" s="118"/>
    </row>
    <row r="66" spans="2:42" s="117" customFormat="1">
      <c r="B66" s="128" t="str">
        <f>IF('SOLL-Tabelle'!B63&gt;0,'SOLL-Tabelle'!B63,"")</f>
        <v/>
      </c>
      <c r="C66" s="10"/>
      <c r="D66" s="11"/>
      <c r="E66" s="285">
        <f>SUMPRODUCT(('SOLL-Tabelle'!$D$14:$BW$16&gt;=$C$16)*('SOLL-Tabelle'!D63:BW63))-SUMPRODUCT(('SOLL-Tabelle'!$D$14:$BW$16&gt;=$F$16)*('SOLL-Tabelle'!D63:BW63))</f>
        <v>0</v>
      </c>
      <c r="F66" s="286"/>
      <c r="G66" s="287"/>
      <c r="H66" s="204"/>
      <c r="I66" s="285">
        <f>SUMPRODUCT(('IST-Tabelle'!$D$14:$BW$16&gt;=$C$16)*('IST-Tabelle'!D63:BW63))-SUMPRODUCT(('IST-Tabelle'!$D$14:$BW$16&gt;=$F$16)*('IST-Tabelle'!D63:BW63))</f>
        <v>0</v>
      </c>
      <c r="J66" s="286"/>
      <c r="K66" s="287"/>
      <c r="L66" s="204"/>
      <c r="M66" s="273">
        <f t="shared" si="1"/>
        <v>0</v>
      </c>
      <c r="N66" s="274"/>
      <c r="O66" s="275"/>
      <c r="P66" s="157"/>
      <c r="Q66" s="273">
        <f>'SOLL-Tabelle'!BX63-'IST-Tabelle'!BX63</f>
        <v>0</v>
      </c>
      <c r="R66" s="274"/>
      <c r="S66" s="275"/>
      <c r="T66" s="153"/>
      <c r="U66" s="153"/>
      <c r="V66" s="153"/>
      <c r="W66" s="153"/>
      <c r="X66" s="118"/>
      <c r="Y66" s="118"/>
      <c r="Z66" s="118"/>
      <c r="AA66" s="118"/>
      <c r="AB66" s="118"/>
      <c r="AC66" s="118"/>
      <c r="AD66" s="118"/>
      <c r="AE66" s="118"/>
      <c r="AF66" s="118"/>
      <c r="AG66" s="118"/>
      <c r="AH66" s="118"/>
      <c r="AI66" s="118"/>
      <c r="AJ66" s="118"/>
      <c r="AK66" s="118"/>
      <c r="AL66" s="118"/>
      <c r="AM66" s="118"/>
      <c r="AN66" s="118"/>
      <c r="AO66" s="118"/>
      <c r="AP66" s="118"/>
    </row>
    <row r="67" spans="2:42" s="117" customFormat="1">
      <c r="B67" s="128" t="str">
        <f>IF('SOLL-Tabelle'!B64&gt;0,'SOLL-Tabelle'!B64,"")</f>
        <v/>
      </c>
      <c r="C67" s="10"/>
      <c r="D67" s="11"/>
      <c r="E67" s="285">
        <f>SUMPRODUCT(('SOLL-Tabelle'!$D$14:$BW$16&gt;=$C$16)*('SOLL-Tabelle'!D64:BW64))-SUMPRODUCT(('SOLL-Tabelle'!$D$14:$BW$16&gt;=$F$16)*('SOLL-Tabelle'!D64:BW64))</f>
        <v>0</v>
      </c>
      <c r="F67" s="286"/>
      <c r="G67" s="287"/>
      <c r="H67" s="204"/>
      <c r="I67" s="285">
        <f>SUMPRODUCT(('IST-Tabelle'!$D$14:$BW$16&gt;=$C$16)*('IST-Tabelle'!D64:BW64))-SUMPRODUCT(('IST-Tabelle'!$D$14:$BW$16&gt;=$F$16)*('IST-Tabelle'!D64:BW64))</f>
        <v>0</v>
      </c>
      <c r="J67" s="286"/>
      <c r="K67" s="287"/>
      <c r="L67" s="204"/>
      <c r="M67" s="273">
        <f t="shared" si="1"/>
        <v>0</v>
      </c>
      <c r="N67" s="274"/>
      <c r="O67" s="275"/>
      <c r="P67" s="157"/>
      <c r="Q67" s="273">
        <f>'SOLL-Tabelle'!BX64-'IST-Tabelle'!BX64</f>
        <v>0</v>
      </c>
      <c r="R67" s="274"/>
      <c r="S67" s="275"/>
      <c r="T67" s="153"/>
      <c r="U67" s="153"/>
      <c r="V67" s="153"/>
      <c r="W67" s="153"/>
      <c r="X67" s="118"/>
      <c r="Y67" s="118"/>
      <c r="Z67" s="118"/>
      <c r="AA67" s="118"/>
      <c r="AB67" s="118"/>
      <c r="AC67" s="118"/>
      <c r="AD67" s="118"/>
      <c r="AE67" s="118"/>
      <c r="AF67" s="118"/>
      <c r="AG67" s="118"/>
      <c r="AH67" s="118"/>
      <c r="AI67" s="118"/>
      <c r="AJ67" s="118"/>
      <c r="AK67" s="118"/>
      <c r="AL67" s="118"/>
      <c r="AM67" s="118"/>
      <c r="AN67" s="118"/>
      <c r="AO67" s="118"/>
      <c r="AP67" s="118"/>
    </row>
    <row r="68" spans="2:42" s="117" customFormat="1">
      <c r="B68" s="128" t="str">
        <f>IF('SOLL-Tabelle'!B65&gt;0,'SOLL-Tabelle'!B65,"")</f>
        <v/>
      </c>
      <c r="C68" s="10"/>
      <c r="D68" s="11"/>
      <c r="E68" s="285">
        <f>SUMPRODUCT(('SOLL-Tabelle'!$D$14:$BW$16&gt;=$C$16)*('SOLL-Tabelle'!D65:BW65))-SUMPRODUCT(('SOLL-Tabelle'!$D$14:$BW$16&gt;=$F$16)*('SOLL-Tabelle'!D65:BW65))</f>
        <v>0</v>
      </c>
      <c r="F68" s="286"/>
      <c r="G68" s="287"/>
      <c r="H68" s="204"/>
      <c r="I68" s="285">
        <f>SUMPRODUCT(('IST-Tabelle'!$D$14:$BW$16&gt;=$C$16)*('IST-Tabelle'!D65:BW65))-SUMPRODUCT(('IST-Tabelle'!$D$14:$BW$16&gt;=$F$16)*('IST-Tabelle'!D65:BW65))</f>
        <v>0</v>
      </c>
      <c r="J68" s="286"/>
      <c r="K68" s="287"/>
      <c r="L68" s="204"/>
      <c r="M68" s="273">
        <f t="shared" si="1"/>
        <v>0</v>
      </c>
      <c r="N68" s="274"/>
      <c r="O68" s="275"/>
      <c r="P68" s="157"/>
      <c r="Q68" s="273">
        <f>'SOLL-Tabelle'!BX65-'IST-Tabelle'!BX65</f>
        <v>0</v>
      </c>
      <c r="R68" s="274"/>
      <c r="S68" s="275"/>
      <c r="T68" s="153"/>
      <c r="U68" s="153"/>
      <c r="V68" s="153"/>
      <c r="W68" s="153"/>
      <c r="X68" s="118"/>
      <c r="Y68" s="118"/>
      <c r="Z68" s="118"/>
      <c r="AA68" s="118"/>
      <c r="AB68" s="118"/>
      <c r="AC68" s="118"/>
      <c r="AD68" s="118"/>
      <c r="AE68" s="118"/>
      <c r="AF68" s="118"/>
      <c r="AG68" s="118"/>
      <c r="AH68" s="118"/>
      <c r="AI68" s="118"/>
      <c r="AJ68" s="118"/>
      <c r="AK68" s="118"/>
      <c r="AL68" s="118"/>
      <c r="AM68" s="118"/>
      <c r="AN68" s="118"/>
      <c r="AO68" s="118"/>
      <c r="AP68" s="118"/>
    </row>
    <row r="69" spans="2:42" s="117" customFormat="1" ht="13.5" thickBot="1">
      <c r="B69" s="128" t="str">
        <f>IF('SOLL-Tabelle'!B66&gt;0,'SOLL-Tabelle'!B66,"")</f>
        <v/>
      </c>
      <c r="C69" s="10"/>
      <c r="D69" s="11"/>
      <c r="E69" s="285">
        <f>SUMPRODUCT(('SOLL-Tabelle'!$D$14:$BW$16&gt;=$C$16)*('SOLL-Tabelle'!D66:BW66))-SUMPRODUCT(('SOLL-Tabelle'!$D$14:$BW$16&gt;=$F$16)*('SOLL-Tabelle'!D66:BW66))</f>
        <v>0</v>
      </c>
      <c r="F69" s="286"/>
      <c r="G69" s="287"/>
      <c r="H69" s="204"/>
      <c r="I69" s="285">
        <f>SUMPRODUCT(('IST-Tabelle'!$D$14:$BW$16&gt;=$C$16)*('IST-Tabelle'!D66:BW66))-SUMPRODUCT(('IST-Tabelle'!$D$14:$BW$16&gt;=$F$16)*('IST-Tabelle'!D66:BW66))</f>
        <v>0</v>
      </c>
      <c r="J69" s="286"/>
      <c r="K69" s="287"/>
      <c r="L69" s="204"/>
      <c r="M69" s="273">
        <f t="shared" si="1"/>
        <v>0</v>
      </c>
      <c r="N69" s="274"/>
      <c r="O69" s="275"/>
      <c r="P69" s="157"/>
      <c r="Q69" s="273">
        <f>'SOLL-Tabelle'!BX66-'IST-Tabelle'!BX66</f>
        <v>0</v>
      </c>
      <c r="R69" s="274"/>
      <c r="S69" s="275"/>
      <c r="T69" s="153"/>
      <c r="U69" s="153"/>
      <c r="V69" s="153"/>
      <c r="W69" s="153"/>
      <c r="X69" s="118"/>
      <c r="Y69" s="118"/>
      <c r="Z69" s="118"/>
      <c r="AA69" s="118"/>
      <c r="AB69" s="118"/>
      <c r="AC69" s="118"/>
      <c r="AD69" s="118"/>
      <c r="AE69" s="118"/>
      <c r="AF69" s="118"/>
      <c r="AG69" s="118"/>
      <c r="AH69" s="118"/>
      <c r="AI69" s="118"/>
      <c r="AJ69" s="118"/>
      <c r="AK69" s="118"/>
      <c r="AL69" s="118"/>
      <c r="AM69" s="118"/>
      <c r="AN69" s="118"/>
      <c r="AO69" s="118"/>
      <c r="AP69" s="118"/>
    </row>
    <row r="70" spans="2:42" ht="12.75" customHeight="1" thickBot="1">
      <c r="B70" s="203"/>
      <c r="C70" s="70"/>
      <c r="D70" s="204"/>
      <c r="E70" s="276">
        <f>SUM(E49:G69)</f>
        <v>12</v>
      </c>
      <c r="F70" s="277"/>
      <c r="G70" s="278"/>
      <c r="H70" s="1"/>
      <c r="I70" s="276">
        <f>SUM(I49:K69)</f>
        <v>10</v>
      </c>
      <c r="J70" s="277"/>
      <c r="K70" s="278"/>
      <c r="L70" s="1"/>
      <c r="M70" s="276">
        <f>SUM(M49:O69)</f>
        <v>-2</v>
      </c>
      <c r="N70" s="277"/>
      <c r="O70" s="278"/>
      <c r="P70" s="159"/>
      <c r="Q70" s="276">
        <f>SUM(Q49:S69)</f>
        <v>0</v>
      </c>
      <c r="R70" s="277"/>
      <c r="S70" s="278"/>
      <c r="T70" s="153"/>
      <c r="U70" s="153"/>
      <c r="V70" s="153"/>
      <c r="W70" s="153"/>
      <c r="X70" s="118"/>
      <c r="Y70" s="118"/>
      <c r="Z70" s="118"/>
      <c r="AA70" s="118"/>
      <c r="AB70" s="118"/>
      <c r="AC70" s="118"/>
      <c r="AD70" s="118"/>
      <c r="AE70" s="118"/>
      <c r="AF70" s="118"/>
      <c r="AG70" s="118"/>
      <c r="AH70" s="118"/>
      <c r="AI70" s="118"/>
      <c r="AJ70" s="118"/>
      <c r="AK70" s="118"/>
      <c r="AL70" s="118"/>
      <c r="AM70" s="118"/>
      <c r="AN70" s="118"/>
      <c r="AO70" s="118"/>
      <c r="AP70" s="118"/>
    </row>
    <row r="71" spans="2:42" ht="12.75" customHeight="1" thickBot="1">
      <c r="B71" s="100" t="s">
        <v>78</v>
      </c>
      <c r="C71" s="101"/>
      <c r="D71" s="101"/>
      <c r="E71" s="102"/>
      <c r="F71" s="102"/>
      <c r="G71" s="102"/>
      <c r="H71" s="102"/>
      <c r="I71" s="102"/>
      <c r="J71" s="102"/>
      <c r="K71" s="102"/>
      <c r="L71" s="102"/>
      <c r="M71" s="102"/>
      <c r="N71" s="102"/>
      <c r="O71" s="103"/>
      <c r="P71" s="206"/>
      <c r="Q71" s="102"/>
      <c r="R71" s="102"/>
      <c r="S71" s="103"/>
      <c r="T71" s="153"/>
      <c r="U71" s="153"/>
      <c r="V71" s="153"/>
      <c r="W71" s="153"/>
      <c r="X71" s="117"/>
      <c r="Y71" s="117"/>
      <c r="Z71" s="117"/>
      <c r="AA71" s="117"/>
      <c r="AB71" s="117"/>
      <c r="AC71" s="117"/>
      <c r="AD71" s="117"/>
      <c r="AE71" s="117"/>
      <c r="AF71" s="117"/>
      <c r="AG71" s="117"/>
      <c r="AH71" s="117"/>
      <c r="AI71" s="117"/>
      <c r="AJ71" s="117"/>
      <c r="AK71" s="117"/>
      <c r="AL71" s="117"/>
      <c r="AM71" s="117"/>
      <c r="AN71" s="117"/>
      <c r="AO71" s="117"/>
      <c r="AP71" s="117"/>
    </row>
    <row r="72" spans="2:42" s="117" customFormat="1">
      <c r="B72" s="128" t="str">
        <f>IF('SOLL-Tabelle'!B68&gt;0,'SOLL-Tabelle'!B68,"")</f>
        <v xml:space="preserve">Reduzierung der AU-Tage </v>
      </c>
      <c r="C72" s="10"/>
      <c r="D72" s="11"/>
      <c r="E72" s="285">
        <f>SUMPRODUCT(('SOLL-Tabelle'!$D$14:$BW$16&gt;=$C$16)*('SOLL-Tabelle'!D68:BW68))-SUMPRODUCT(('SOLL-Tabelle'!$D$14:$BW$16&gt;=$F$16)*('SOLL-Tabelle'!D68:BW68))</f>
        <v>1</v>
      </c>
      <c r="F72" s="286"/>
      <c r="G72" s="287"/>
      <c r="H72" s="204"/>
      <c r="I72" s="285">
        <f>SUMPRODUCT(('IST-Tabelle'!$D$14:$BW$16&gt;=$C$16)*('IST-Tabelle'!D68:BW68))-SUMPRODUCT(('IST-Tabelle'!$D$14:$BW$16&gt;=$F$16)*('IST-Tabelle'!D68:BW68))</f>
        <v>0</v>
      </c>
      <c r="J72" s="286"/>
      <c r="K72" s="287"/>
      <c r="L72" s="204"/>
      <c r="M72" s="273">
        <f t="shared" ref="M72:M78" si="2">I72-E72</f>
        <v>-1</v>
      </c>
      <c r="N72" s="274"/>
      <c r="O72" s="275"/>
      <c r="P72" s="157"/>
      <c r="Q72" s="273">
        <f>'SOLL-Tabelle'!BX68-'IST-Tabelle'!BX68</f>
        <v>1</v>
      </c>
      <c r="R72" s="274"/>
      <c r="S72" s="275"/>
      <c r="T72" s="153"/>
      <c r="U72" s="153"/>
      <c r="V72" s="153"/>
      <c r="W72" s="153"/>
      <c r="X72" s="118"/>
      <c r="Y72" s="118"/>
      <c r="Z72" s="118"/>
      <c r="AA72" s="118"/>
      <c r="AB72" s="118"/>
      <c r="AC72" s="118"/>
      <c r="AD72" s="118"/>
      <c r="AE72" s="118"/>
      <c r="AF72" s="118"/>
      <c r="AG72" s="118"/>
      <c r="AH72" s="118"/>
      <c r="AI72" s="118"/>
      <c r="AJ72" s="118"/>
      <c r="AK72" s="118"/>
      <c r="AL72" s="118"/>
      <c r="AM72" s="118"/>
      <c r="AN72" s="118"/>
      <c r="AO72" s="118"/>
      <c r="AP72" s="118"/>
    </row>
    <row r="73" spans="2:42" s="117" customFormat="1" ht="25.5">
      <c r="B73" s="128" t="str">
        <f>IF('SOLL-Tabelle'!B69&gt;0,'SOLL-Tabelle'!B69,"")</f>
        <v>Nutzungshäufigkeit der Onlineunterstützung</v>
      </c>
      <c r="C73" s="10"/>
      <c r="D73" s="11"/>
      <c r="E73" s="285">
        <f>SUMPRODUCT(('SOLL-Tabelle'!$D$14:$AM$16&gt;=$C$16)*('SOLL-Tabelle'!D69:AM69))-SUMPRODUCT(('SOLL-Tabelle'!$D$14:$AM$16&gt;=$F$16)*('SOLL-Tabelle'!D69:AM69))</f>
        <v>0</v>
      </c>
      <c r="F73" s="286"/>
      <c r="G73" s="287"/>
      <c r="H73" s="204"/>
      <c r="I73" s="285">
        <f>SUMPRODUCT(('IST-Tabelle'!$D$14:$BW$16&gt;=$C$16)*('IST-Tabelle'!D69:BW69))-SUMPRODUCT(('IST-Tabelle'!$D$14:$BW$16&gt;=$F$16)*('IST-Tabelle'!D69:BW69))</f>
        <v>0</v>
      </c>
      <c r="J73" s="286"/>
      <c r="K73" s="287"/>
      <c r="L73" s="204"/>
      <c r="M73" s="273">
        <f t="shared" si="2"/>
        <v>0</v>
      </c>
      <c r="N73" s="274"/>
      <c r="O73" s="275"/>
      <c r="P73" s="157"/>
      <c r="Q73" s="273">
        <f>'SOLL-Tabelle'!BX69-'IST-Tabelle'!BX69</f>
        <v>1</v>
      </c>
      <c r="R73" s="274"/>
      <c r="S73" s="275"/>
      <c r="T73" s="153"/>
      <c r="U73" s="153"/>
      <c r="V73" s="153"/>
      <c r="W73" s="153"/>
      <c r="X73" s="118"/>
      <c r="Y73" s="118"/>
      <c r="Z73" s="118"/>
      <c r="AA73" s="118"/>
      <c r="AB73" s="118"/>
      <c r="AC73" s="118"/>
      <c r="AD73" s="118"/>
      <c r="AE73" s="118"/>
      <c r="AF73" s="118"/>
      <c r="AG73" s="118"/>
      <c r="AH73" s="118"/>
      <c r="AI73" s="118"/>
      <c r="AJ73" s="118"/>
      <c r="AK73" s="118"/>
      <c r="AL73" s="118"/>
      <c r="AM73" s="118"/>
      <c r="AN73" s="118"/>
      <c r="AO73" s="118"/>
      <c r="AP73" s="118"/>
    </row>
    <row r="74" spans="2:42" s="117" customFormat="1" ht="38.25">
      <c r="B74" s="128" t="str">
        <f>IF('SOLL-Tabelle'!B70&gt;0,'SOLL-Tabelle'!B70,"")</f>
        <v>Zufriedenheitsquote an den kostenneutralen Workshops mehr als 50 %</v>
      </c>
      <c r="C74" s="10"/>
      <c r="D74" s="11"/>
      <c r="E74" s="285">
        <f>SUMPRODUCT(('SOLL-Tabelle'!$D$14:$AM$16&gt;=$C$16)*('SOLL-Tabelle'!D70:AM70))-SUMPRODUCT(('SOLL-Tabelle'!$D$14:$AM$16&gt;=$F$16)*('SOLL-Tabelle'!D70:AM70))</f>
        <v>0</v>
      </c>
      <c r="F74" s="286"/>
      <c r="G74" s="287"/>
      <c r="H74" s="204"/>
      <c r="I74" s="285">
        <f>SUMPRODUCT(('IST-Tabelle'!$D$14:$BW$16&gt;=$C$16)*('IST-Tabelle'!D70:BW70))-SUMPRODUCT(('IST-Tabelle'!$D$14:$BW$16&gt;=$F$16)*('IST-Tabelle'!D70:BW70))</f>
        <v>0</v>
      </c>
      <c r="J74" s="286"/>
      <c r="K74" s="287"/>
      <c r="L74" s="204"/>
      <c r="M74" s="273">
        <f t="shared" si="2"/>
        <v>0</v>
      </c>
      <c r="N74" s="274"/>
      <c r="O74" s="275"/>
      <c r="P74" s="157"/>
      <c r="Q74" s="273">
        <f>'SOLL-Tabelle'!BX70-'IST-Tabelle'!BX70</f>
        <v>1</v>
      </c>
      <c r="R74" s="274"/>
      <c r="S74" s="275"/>
      <c r="T74" s="153"/>
      <c r="U74" s="153"/>
      <c r="V74" s="153"/>
      <c r="W74" s="153"/>
      <c r="X74" s="118"/>
      <c r="Y74" s="118"/>
      <c r="Z74" s="118"/>
      <c r="AA74" s="118"/>
      <c r="AB74" s="118"/>
      <c r="AC74" s="118"/>
      <c r="AD74" s="118"/>
      <c r="AE74" s="118"/>
      <c r="AF74" s="118"/>
      <c r="AG74" s="118"/>
      <c r="AH74" s="118"/>
      <c r="AI74" s="118"/>
      <c r="AJ74" s="118"/>
      <c r="AK74" s="118"/>
      <c r="AL74" s="118"/>
      <c r="AM74" s="118"/>
      <c r="AN74" s="118"/>
      <c r="AO74" s="118"/>
      <c r="AP74" s="118"/>
    </row>
    <row r="75" spans="2:42" s="117" customFormat="1" ht="38.25">
      <c r="B75" s="128" t="str">
        <f>IF('SOLL-Tabelle'!B71&gt;0,'SOLL-Tabelle'!B71,"")</f>
        <v>Anzahl der über die Pilotunternehmen hinausgehend erreichten Personen</v>
      </c>
      <c r="C75" s="10"/>
      <c r="D75" s="11"/>
      <c r="E75" s="285">
        <f>SUMPRODUCT(('SOLL-Tabelle'!$D$14:$AM$16&gt;=$C$16)*('SOLL-Tabelle'!D71:AM71))-SUMPRODUCT(('SOLL-Tabelle'!$D$14:$AM$16&gt;=$F$16)*('SOLL-Tabelle'!D71:AM71))</f>
        <v>0</v>
      </c>
      <c r="F75" s="286"/>
      <c r="G75" s="287"/>
      <c r="H75" s="204"/>
      <c r="I75" s="285">
        <f>SUMPRODUCT(('IST-Tabelle'!$D$14:$BW$16&gt;=$C$16)*('IST-Tabelle'!D71:BW71))-SUMPRODUCT(('IST-Tabelle'!$D$14:$BW$16&gt;=$F$16)*('IST-Tabelle'!D71:BW71))</f>
        <v>0</v>
      </c>
      <c r="J75" s="286"/>
      <c r="K75" s="287"/>
      <c r="L75" s="204"/>
      <c r="M75" s="273">
        <f t="shared" si="2"/>
        <v>0</v>
      </c>
      <c r="N75" s="274"/>
      <c r="O75" s="275"/>
      <c r="P75" s="157"/>
      <c r="Q75" s="273">
        <f>'SOLL-Tabelle'!BX71-'IST-Tabelle'!BX71</f>
        <v>1</v>
      </c>
      <c r="R75" s="274"/>
      <c r="S75" s="275"/>
      <c r="T75" s="153"/>
      <c r="U75" s="153"/>
      <c r="V75" s="153"/>
      <c r="W75" s="153"/>
      <c r="X75" s="118"/>
      <c r="Y75" s="118"/>
      <c r="Z75" s="118"/>
      <c r="AA75" s="118"/>
      <c r="AB75" s="118"/>
      <c r="AC75" s="118"/>
      <c r="AD75" s="118"/>
      <c r="AE75" s="118"/>
      <c r="AF75" s="118"/>
      <c r="AG75" s="118"/>
      <c r="AH75" s="118"/>
      <c r="AI75" s="118"/>
      <c r="AJ75" s="118"/>
      <c r="AK75" s="118"/>
      <c r="AL75" s="118"/>
      <c r="AM75" s="118"/>
      <c r="AN75" s="118"/>
      <c r="AO75" s="118"/>
      <c r="AP75" s="118"/>
    </row>
    <row r="76" spans="2:42" s="117" customFormat="1">
      <c r="B76" s="128" t="str">
        <f>IF('SOLL-Tabelle'!B72&gt;0,'SOLL-Tabelle'!B72,"")</f>
        <v/>
      </c>
      <c r="C76" s="10"/>
      <c r="D76" s="11"/>
      <c r="E76" s="285">
        <f>SUMPRODUCT(('SOLL-Tabelle'!$D$14:$AM$16&gt;=$C$16)*('SOLL-Tabelle'!D72:AM72))-SUMPRODUCT(('SOLL-Tabelle'!$D$14:$AM$16&gt;=$F$16)*('SOLL-Tabelle'!D72:AM72))</f>
        <v>0</v>
      </c>
      <c r="F76" s="286"/>
      <c r="G76" s="287"/>
      <c r="H76" s="204"/>
      <c r="I76" s="285">
        <f>SUMPRODUCT(('IST-Tabelle'!$D$14:$BW$16&gt;=$C$16)*('IST-Tabelle'!D72:BW72))-SUMPRODUCT(('IST-Tabelle'!$D$14:$BW$16&gt;=$F$16)*('IST-Tabelle'!D72:BW72))</f>
        <v>0</v>
      </c>
      <c r="J76" s="286"/>
      <c r="K76" s="287"/>
      <c r="L76" s="204"/>
      <c r="M76" s="273">
        <f t="shared" si="2"/>
        <v>0</v>
      </c>
      <c r="N76" s="274"/>
      <c r="O76" s="275"/>
      <c r="P76" s="157"/>
      <c r="Q76" s="273">
        <f>'SOLL-Tabelle'!BX72-'IST-Tabelle'!BX72</f>
        <v>0</v>
      </c>
      <c r="R76" s="274"/>
      <c r="S76" s="275"/>
      <c r="T76" s="153"/>
      <c r="U76" s="153"/>
      <c r="V76" s="153"/>
      <c r="W76" s="153"/>
      <c r="X76" s="118"/>
      <c r="Y76" s="118"/>
      <c r="Z76" s="118"/>
      <c r="AA76" s="118"/>
      <c r="AB76" s="118"/>
      <c r="AC76" s="118"/>
      <c r="AD76" s="118"/>
      <c r="AE76" s="118"/>
      <c r="AF76" s="118"/>
      <c r="AG76" s="118"/>
      <c r="AH76" s="118"/>
      <c r="AI76" s="118"/>
      <c r="AJ76" s="118"/>
      <c r="AK76" s="118"/>
      <c r="AL76" s="118"/>
      <c r="AM76" s="118"/>
      <c r="AN76" s="118"/>
      <c r="AO76" s="118"/>
      <c r="AP76" s="118"/>
    </row>
    <row r="77" spans="2:42" s="117" customFormat="1">
      <c r="B77" s="128" t="str">
        <f>IF('SOLL-Tabelle'!B73&gt;0,'SOLL-Tabelle'!B73,"")</f>
        <v/>
      </c>
      <c r="C77" s="10"/>
      <c r="D77" s="11"/>
      <c r="E77" s="285">
        <f>SUMPRODUCT(('SOLL-Tabelle'!$D$14:$AM$16&gt;=$C$16)*('SOLL-Tabelle'!D73:AM73))-SUMPRODUCT(('SOLL-Tabelle'!$D$14:$AM$16&gt;=$F$16)*('SOLL-Tabelle'!D73:AM73))</f>
        <v>0</v>
      </c>
      <c r="F77" s="286"/>
      <c r="G77" s="287"/>
      <c r="H77" s="204"/>
      <c r="I77" s="285">
        <f>SUMPRODUCT(('IST-Tabelle'!$D$14:$BW$16&gt;=$C$16)*('IST-Tabelle'!D73:BW73))-SUMPRODUCT(('IST-Tabelle'!$D$14:$BW$16&gt;=$F$16)*('IST-Tabelle'!D73:BW73))</f>
        <v>0</v>
      </c>
      <c r="J77" s="286"/>
      <c r="K77" s="287"/>
      <c r="L77" s="204"/>
      <c r="M77" s="273">
        <f t="shared" si="2"/>
        <v>0</v>
      </c>
      <c r="N77" s="274"/>
      <c r="O77" s="275"/>
      <c r="P77" s="157"/>
      <c r="Q77" s="273">
        <f>'SOLL-Tabelle'!BX73-'IST-Tabelle'!BX73</f>
        <v>0</v>
      </c>
      <c r="R77" s="274"/>
      <c r="S77" s="275"/>
      <c r="T77" s="153"/>
      <c r="U77" s="153"/>
      <c r="V77" s="153"/>
      <c r="W77" s="153"/>
      <c r="X77" s="118"/>
      <c r="Y77" s="118"/>
      <c r="Z77" s="118"/>
      <c r="AA77" s="118"/>
      <c r="AB77" s="118"/>
      <c r="AC77" s="118"/>
      <c r="AD77" s="118"/>
      <c r="AE77" s="118"/>
      <c r="AF77" s="118"/>
      <c r="AG77" s="118"/>
      <c r="AH77" s="118"/>
      <c r="AI77" s="118"/>
      <c r="AJ77" s="118"/>
      <c r="AK77" s="118"/>
      <c r="AL77" s="118"/>
      <c r="AM77" s="118"/>
      <c r="AN77" s="118"/>
      <c r="AO77" s="118"/>
      <c r="AP77" s="118"/>
    </row>
    <row r="78" spans="2:42" s="117" customFormat="1" ht="13.5" thickBot="1">
      <c r="B78" s="128" t="str">
        <f>IF('SOLL-Tabelle'!B74&gt;0,'SOLL-Tabelle'!B74,"")</f>
        <v/>
      </c>
      <c r="C78" s="10"/>
      <c r="D78" s="11"/>
      <c r="E78" s="285">
        <f>SUMPRODUCT(('SOLL-Tabelle'!$D$14:$AM$16&gt;=$C$16)*('SOLL-Tabelle'!D74:AM74))-SUMPRODUCT(('SOLL-Tabelle'!$D$14:$AM$16&gt;=$F$16)*('SOLL-Tabelle'!D74:AM74))</f>
        <v>0</v>
      </c>
      <c r="F78" s="286"/>
      <c r="G78" s="287"/>
      <c r="H78" s="204"/>
      <c r="I78" s="285">
        <f>SUMPRODUCT(('IST-Tabelle'!$D$14:$BW$16&gt;=$C$16)*('IST-Tabelle'!D74:BW74))-SUMPRODUCT(('IST-Tabelle'!$D$14:$BW$16&gt;=$F$16)*('IST-Tabelle'!D74:BW74))</f>
        <v>0</v>
      </c>
      <c r="J78" s="286"/>
      <c r="K78" s="287"/>
      <c r="L78" s="204"/>
      <c r="M78" s="273">
        <f t="shared" si="2"/>
        <v>0</v>
      </c>
      <c r="N78" s="274"/>
      <c r="O78" s="275"/>
      <c r="P78" s="157"/>
      <c r="Q78" s="273">
        <f>'SOLL-Tabelle'!BX74-'IST-Tabelle'!BX74</f>
        <v>0</v>
      </c>
      <c r="R78" s="274"/>
      <c r="S78" s="275"/>
      <c r="T78" s="153"/>
      <c r="U78" s="153"/>
      <c r="V78" s="153"/>
      <c r="W78" s="153"/>
      <c r="X78" s="118"/>
      <c r="Y78" s="118"/>
      <c r="Z78" s="118"/>
      <c r="AA78" s="118"/>
      <c r="AB78" s="118"/>
      <c r="AC78" s="118"/>
      <c r="AD78" s="118"/>
      <c r="AE78" s="118"/>
      <c r="AF78" s="118"/>
      <c r="AG78" s="118"/>
      <c r="AH78" s="118"/>
      <c r="AI78" s="118"/>
      <c r="AJ78" s="118"/>
      <c r="AK78" s="118"/>
      <c r="AL78" s="118"/>
      <c r="AM78" s="118"/>
      <c r="AN78" s="118"/>
      <c r="AO78" s="118"/>
      <c r="AP78" s="118"/>
    </row>
    <row r="79" spans="2:42" ht="12.75" customHeight="1" thickBot="1">
      <c r="B79" s="206"/>
      <c r="C79" s="83"/>
      <c r="D79" s="14"/>
      <c r="E79" s="276">
        <f>SUM(E72:G78)</f>
        <v>1</v>
      </c>
      <c r="F79" s="277"/>
      <c r="G79" s="278"/>
      <c r="H79" s="206"/>
      <c r="I79" s="276">
        <f>SUM(I72:K78)</f>
        <v>0</v>
      </c>
      <c r="J79" s="277"/>
      <c r="K79" s="278"/>
      <c r="L79" s="206"/>
      <c r="M79" s="276">
        <f>SUM(M72:O78)</f>
        <v>-1</v>
      </c>
      <c r="N79" s="277"/>
      <c r="O79" s="278"/>
      <c r="P79" s="159"/>
      <c r="Q79" s="276">
        <f>SUM(Q72:S78)</f>
        <v>4</v>
      </c>
      <c r="R79" s="277"/>
      <c r="S79" s="278"/>
      <c r="T79" s="153"/>
      <c r="U79" s="153"/>
      <c r="V79" s="153"/>
      <c r="W79" s="153"/>
      <c r="X79" s="82"/>
      <c r="Y79" s="82"/>
      <c r="Z79" s="82"/>
      <c r="AA79" s="117"/>
      <c r="AB79" s="117"/>
      <c r="AC79" s="117"/>
      <c r="AD79" s="117"/>
      <c r="AE79" s="117"/>
      <c r="AF79" s="117"/>
      <c r="AG79" s="117"/>
      <c r="AH79" s="117"/>
      <c r="AI79" s="117"/>
      <c r="AJ79" s="117"/>
      <c r="AK79" s="117"/>
      <c r="AL79" s="117"/>
      <c r="AM79" s="117"/>
      <c r="AN79" s="117"/>
      <c r="AO79" s="117"/>
      <c r="AP79" s="117"/>
    </row>
    <row r="80" spans="2:42">
      <c r="B80" s="15"/>
      <c r="C80" s="16"/>
      <c r="D80" s="16"/>
      <c r="E80" s="16"/>
      <c r="F80" s="16"/>
      <c r="G80" s="16"/>
      <c r="H80" s="16"/>
      <c r="I80" s="16"/>
      <c r="J80" s="16"/>
      <c r="K80" s="16"/>
      <c r="L80" s="16"/>
      <c r="M80" s="16"/>
      <c r="N80" s="16"/>
      <c r="O80" s="16"/>
      <c r="P80" s="16"/>
      <c r="Q80" s="117"/>
      <c r="R80" s="153"/>
      <c r="S80" s="153"/>
      <c r="T80" s="153"/>
      <c r="U80" s="153"/>
      <c r="V80" s="153"/>
      <c r="W80" s="153"/>
      <c r="X80" s="118"/>
      <c r="Y80" s="118"/>
      <c r="Z80" s="118"/>
      <c r="AA80" s="117"/>
      <c r="AB80" s="117"/>
      <c r="AC80" s="117"/>
      <c r="AD80" s="117"/>
      <c r="AE80" s="117"/>
      <c r="AF80" s="117"/>
      <c r="AG80" s="117"/>
      <c r="AH80" s="117"/>
      <c r="AI80" s="117"/>
      <c r="AJ80" s="117"/>
      <c r="AK80" s="117"/>
      <c r="AL80" s="117"/>
      <c r="AM80" s="117"/>
      <c r="AN80" s="117"/>
      <c r="AO80" s="117"/>
      <c r="AP80" s="117"/>
    </row>
    <row r="81" spans="2:23">
      <c r="B81" s="292" t="s">
        <v>129</v>
      </c>
      <c r="C81" s="293"/>
      <c r="D81" s="293"/>
      <c r="E81" s="293"/>
      <c r="F81" s="293"/>
      <c r="G81" s="293"/>
      <c r="H81" s="293"/>
      <c r="I81" s="293"/>
      <c r="J81" s="293"/>
      <c r="K81" s="293"/>
      <c r="L81" s="293"/>
      <c r="M81" s="293"/>
      <c r="N81" s="293"/>
      <c r="O81" s="293"/>
      <c r="P81" s="207"/>
      <c r="Q81" s="117"/>
      <c r="R81" s="151"/>
      <c r="S81" s="152"/>
      <c r="T81" s="152"/>
      <c r="U81" s="152"/>
      <c r="V81" s="152"/>
      <c r="W81" s="154"/>
    </row>
    <row r="82" spans="2:23">
      <c r="B82" s="293"/>
      <c r="C82" s="293"/>
      <c r="D82" s="293"/>
      <c r="E82" s="293"/>
      <c r="F82" s="293"/>
      <c r="G82" s="293"/>
      <c r="H82" s="293"/>
      <c r="I82" s="293"/>
      <c r="J82" s="293"/>
      <c r="K82" s="293"/>
      <c r="L82" s="293"/>
      <c r="M82" s="293"/>
      <c r="N82" s="293"/>
      <c r="O82" s="293"/>
      <c r="P82" s="207"/>
      <c r="Q82" s="117"/>
      <c r="R82" s="2"/>
      <c r="S82" s="2"/>
      <c r="T82" s="2"/>
      <c r="U82" s="2"/>
      <c r="V82" s="2"/>
      <c r="W82" s="2"/>
    </row>
    <row r="83" spans="2:23">
      <c r="B83" s="293"/>
      <c r="C83" s="293"/>
      <c r="D83" s="293"/>
      <c r="E83" s="293"/>
      <c r="F83" s="293"/>
      <c r="G83" s="293"/>
      <c r="H83" s="293"/>
      <c r="I83" s="293"/>
      <c r="J83" s="293"/>
      <c r="K83" s="293"/>
      <c r="L83" s="293"/>
      <c r="M83" s="293"/>
      <c r="N83" s="293"/>
      <c r="O83" s="293"/>
      <c r="P83" s="207"/>
      <c r="Q83" s="117"/>
      <c r="R83" s="2"/>
      <c r="S83" s="2"/>
      <c r="T83" s="2"/>
      <c r="U83" s="2"/>
      <c r="V83" s="2"/>
      <c r="W83" s="2"/>
    </row>
    <row r="84" spans="2:23">
      <c r="B84" s="15"/>
      <c r="C84" s="16"/>
      <c r="D84" s="16"/>
      <c r="E84" s="16"/>
      <c r="F84" s="16"/>
      <c r="G84" s="16"/>
      <c r="H84" s="16"/>
      <c r="I84" s="16"/>
      <c r="J84" s="16"/>
      <c r="K84" s="16"/>
      <c r="L84" s="16"/>
      <c r="M84" s="16"/>
      <c r="N84" s="16"/>
      <c r="O84" s="16"/>
      <c r="P84" s="16"/>
      <c r="Q84" s="117"/>
      <c r="R84" s="2"/>
      <c r="S84" s="2"/>
      <c r="T84" s="2"/>
      <c r="U84" s="2"/>
      <c r="V84" s="2"/>
      <c r="W84" s="2"/>
    </row>
    <row r="85" spans="2:23">
      <c r="B85" s="288" t="s">
        <v>130</v>
      </c>
      <c r="C85" s="289"/>
      <c r="D85" s="289"/>
      <c r="E85" s="289"/>
      <c r="F85" s="289"/>
      <c r="G85" s="289"/>
      <c r="H85" s="289"/>
      <c r="I85" s="289"/>
      <c r="J85" s="289"/>
      <c r="K85" s="289"/>
      <c r="L85" s="289"/>
      <c r="M85" s="289"/>
      <c r="N85" s="289"/>
      <c r="O85" s="16"/>
      <c r="P85" s="16"/>
      <c r="Q85" s="117"/>
      <c r="R85" s="2"/>
      <c r="S85" s="2"/>
      <c r="T85" s="2"/>
      <c r="U85" s="2"/>
      <c r="V85" s="2"/>
      <c r="W85" s="2"/>
    </row>
    <row r="86" spans="2:23">
      <c r="B86" s="289"/>
      <c r="C86" s="289"/>
      <c r="D86" s="289"/>
      <c r="E86" s="289"/>
      <c r="F86" s="289"/>
      <c r="G86" s="289"/>
      <c r="H86" s="289"/>
      <c r="I86" s="289"/>
      <c r="J86" s="289"/>
      <c r="K86" s="289"/>
      <c r="L86" s="289"/>
      <c r="M86" s="289"/>
      <c r="N86" s="289"/>
      <c r="O86" s="16"/>
      <c r="P86" s="16"/>
      <c r="Q86" s="117"/>
      <c r="R86" s="2"/>
      <c r="S86" s="2"/>
      <c r="T86" s="2"/>
      <c r="U86" s="2"/>
      <c r="V86" s="2"/>
      <c r="W86" s="2"/>
    </row>
    <row r="87" spans="2:23">
      <c r="B87" s="289"/>
      <c r="C87" s="289"/>
      <c r="D87" s="289"/>
      <c r="E87" s="289"/>
      <c r="F87" s="289"/>
      <c r="G87" s="289"/>
      <c r="H87" s="289"/>
      <c r="I87" s="289"/>
      <c r="J87" s="289"/>
      <c r="K87" s="289"/>
      <c r="L87" s="289"/>
      <c r="M87" s="289"/>
      <c r="N87" s="289"/>
      <c r="O87" s="16"/>
      <c r="P87" s="16"/>
      <c r="Q87" s="117"/>
      <c r="R87" s="2"/>
      <c r="S87" s="2"/>
      <c r="T87" s="2"/>
      <c r="U87" s="2"/>
      <c r="V87" s="2"/>
      <c r="W87" s="2"/>
    </row>
    <row r="88" spans="2:23">
      <c r="B88" s="17"/>
      <c r="C88" s="16"/>
      <c r="D88" s="16"/>
      <c r="E88" s="16"/>
      <c r="F88" s="16"/>
      <c r="G88" s="16"/>
      <c r="H88" s="16"/>
      <c r="I88" s="16"/>
      <c r="J88" s="16"/>
      <c r="K88" s="16"/>
      <c r="L88" s="16"/>
      <c r="M88" s="16"/>
      <c r="N88" s="16"/>
      <c r="O88" s="16"/>
      <c r="P88" s="16"/>
      <c r="Q88" s="117"/>
      <c r="R88" s="2"/>
      <c r="S88" s="2"/>
      <c r="T88" s="2"/>
      <c r="U88" s="2"/>
      <c r="V88" s="2"/>
      <c r="W88" s="2"/>
    </row>
    <row r="89" spans="2:23">
      <c r="B89" s="33"/>
      <c r="C89" s="16"/>
      <c r="D89" s="16"/>
      <c r="E89" s="34"/>
      <c r="F89" s="34"/>
      <c r="G89" s="34"/>
      <c r="H89" s="34"/>
      <c r="I89" s="34"/>
      <c r="J89" s="34"/>
      <c r="K89" s="34"/>
      <c r="L89" s="34"/>
      <c r="M89" s="34"/>
      <c r="N89" s="34"/>
      <c r="O89" s="16"/>
      <c r="P89" s="16"/>
      <c r="Q89" s="117"/>
      <c r="R89" s="2"/>
      <c r="S89" s="2"/>
      <c r="T89" s="2"/>
      <c r="U89" s="2"/>
      <c r="V89" s="2"/>
      <c r="W89" s="2"/>
    </row>
    <row r="90" spans="2:23">
      <c r="B90" s="36"/>
      <c r="C90" s="16"/>
      <c r="D90" s="16"/>
      <c r="E90" s="34"/>
      <c r="F90" s="34"/>
      <c r="G90" s="34"/>
      <c r="H90" s="34"/>
      <c r="I90" s="34"/>
      <c r="J90" s="34"/>
      <c r="K90" s="34"/>
      <c r="L90" s="34"/>
      <c r="M90" s="34"/>
      <c r="N90" s="34"/>
      <c r="O90" s="16"/>
      <c r="P90" s="16"/>
      <c r="Q90" s="117"/>
      <c r="R90" s="2"/>
      <c r="S90" s="2"/>
      <c r="T90" s="2"/>
      <c r="U90" s="2"/>
      <c r="V90" s="2"/>
      <c r="W90" s="2"/>
    </row>
    <row r="91" spans="2:23">
      <c r="B91" s="205" t="s">
        <v>131</v>
      </c>
      <c r="C91" s="16"/>
      <c r="D91" s="290" t="s">
        <v>132</v>
      </c>
      <c r="E91" s="291"/>
      <c r="F91" s="291"/>
      <c r="G91" s="291"/>
      <c r="H91" s="291"/>
      <c r="I91" s="291"/>
      <c r="J91" s="291"/>
      <c r="K91" s="291"/>
      <c r="L91" s="291"/>
      <c r="M91" s="291"/>
      <c r="N91" s="291"/>
      <c r="O91" s="291"/>
      <c r="P91" s="160"/>
      <c r="Q91" s="117"/>
      <c r="R91" s="2"/>
      <c r="S91" s="2"/>
      <c r="T91" s="2"/>
      <c r="U91" s="2"/>
      <c r="V91" s="2"/>
      <c r="W91" s="2"/>
    </row>
    <row r="92" spans="2:23">
      <c r="B92" s="15"/>
      <c r="C92" s="16"/>
      <c r="D92" s="16"/>
      <c r="E92" s="16"/>
      <c r="F92" s="16"/>
      <c r="G92" s="16"/>
      <c r="H92" s="16"/>
      <c r="I92" s="16"/>
      <c r="J92" s="16"/>
      <c r="K92" s="16"/>
      <c r="L92" s="16"/>
      <c r="M92" s="16"/>
      <c r="N92" s="16"/>
      <c r="O92" s="16"/>
      <c r="P92" s="16"/>
      <c r="Q92" s="117"/>
      <c r="R92" s="2"/>
      <c r="S92" s="2"/>
      <c r="T92" s="2"/>
      <c r="U92" s="2"/>
      <c r="V92" s="2"/>
      <c r="W92" s="2"/>
    </row>
    <row r="93" spans="2:23">
      <c r="B93" s="15"/>
      <c r="C93" s="16"/>
      <c r="D93" s="16"/>
      <c r="E93" s="16"/>
      <c r="F93" s="16"/>
      <c r="G93" s="16"/>
      <c r="H93" s="16"/>
      <c r="I93" s="16"/>
      <c r="J93" s="16"/>
      <c r="K93" s="16"/>
      <c r="L93" s="16"/>
      <c r="M93" s="16"/>
      <c r="N93" s="16"/>
      <c r="O93" s="16"/>
      <c r="P93" s="16"/>
      <c r="Q93" s="117"/>
      <c r="R93" s="2"/>
      <c r="S93" s="2"/>
      <c r="T93" s="2"/>
      <c r="U93" s="2"/>
      <c r="V93" s="2"/>
      <c r="W93" s="2"/>
    </row>
  </sheetData>
  <sheetProtection password="C61A" sheet="1" objects="1" scenarios="1" formatCells="0" formatColumns="0" formatRows="0"/>
  <mergeCells count="249">
    <mergeCell ref="M41:O41"/>
    <mergeCell ref="M42:O42"/>
    <mergeCell ref="M43:O43"/>
    <mergeCell ref="E74:G74"/>
    <mergeCell ref="E75:G75"/>
    <mergeCell ref="I74:K74"/>
    <mergeCell ref="I75:K75"/>
    <mergeCell ref="M74:O74"/>
    <mergeCell ref="M75:O75"/>
    <mergeCell ref="E41:G41"/>
    <mergeCell ref="E42:G42"/>
    <mergeCell ref="E43:G43"/>
    <mergeCell ref="I41:K41"/>
    <mergeCell ref="I42:K42"/>
    <mergeCell ref="I43:K43"/>
    <mergeCell ref="I45:K45"/>
    <mergeCell ref="M45:O45"/>
    <mergeCell ref="E49:G49"/>
    <mergeCell ref="I49:K49"/>
    <mergeCell ref="M49:O49"/>
    <mergeCell ref="E73:G73"/>
    <mergeCell ref="I73:K73"/>
    <mergeCell ref="M73:O73"/>
    <mergeCell ref="E50:G50"/>
    <mergeCell ref="M32:O32"/>
    <mergeCell ref="M33:O33"/>
    <mergeCell ref="M34:O34"/>
    <mergeCell ref="M35:O35"/>
    <mergeCell ref="M36:O36"/>
    <mergeCell ref="M37:O37"/>
    <mergeCell ref="M38:O38"/>
    <mergeCell ref="M39:O39"/>
    <mergeCell ref="M40:O40"/>
    <mergeCell ref="E38:G38"/>
    <mergeCell ref="E39:G39"/>
    <mergeCell ref="E40:G40"/>
    <mergeCell ref="E32:G32"/>
    <mergeCell ref="E33:G33"/>
    <mergeCell ref="E34:G34"/>
    <mergeCell ref="I32:K32"/>
    <mergeCell ref="I33:K33"/>
    <mergeCell ref="I34:K34"/>
    <mergeCell ref="I35:K35"/>
    <mergeCell ref="I36:K36"/>
    <mergeCell ref="I37:K37"/>
    <mergeCell ref="I38:K38"/>
    <mergeCell ref="I39:K39"/>
    <mergeCell ref="I40:K40"/>
    <mergeCell ref="E37:G37"/>
    <mergeCell ref="E46:G46"/>
    <mergeCell ref="I46:K46"/>
    <mergeCell ref="M46:O46"/>
    <mergeCell ref="E47:G47"/>
    <mergeCell ref="I47:K47"/>
    <mergeCell ref="M47:O47"/>
    <mergeCell ref="E44:G44"/>
    <mergeCell ref="I44:K44"/>
    <mergeCell ref="M44:O44"/>
    <mergeCell ref="E45:G45"/>
    <mergeCell ref="A1:B1"/>
    <mergeCell ref="C6:O6"/>
    <mergeCell ref="C7:O8"/>
    <mergeCell ref="E9:I9"/>
    <mergeCell ref="E17:G18"/>
    <mergeCell ref="I17:K18"/>
    <mergeCell ref="M17:O18"/>
    <mergeCell ref="G15:I15"/>
    <mergeCell ref="D16:E16"/>
    <mergeCell ref="F10:I10"/>
    <mergeCell ref="N16:O16"/>
    <mergeCell ref="F16:K16"/>
    <mergeCell ref="I31:K31"/>
    <mergeCell ref="M31:O31"/>
    <mergeCell ref="I28:K28"/>
    <mergeCell ref="M28:O28"/>
    <mergeCell ref="I29:K29"/>
    <mergeCell ref="M29:O29"/>
    <mergeCell ref="W17:Y18"/>
    <mergeCell ref="I20:K20"/>
    <mergeCell ref="M20:O20"/>
    <mergeCell ref="I27:K27"/>
    <mergeCell ref="M27:O27"/>
    <mergeCell ref="I21:K21"/>
    <mergeCell ref="M21:O21"/>
    <mergeCell ref="I22:K22"/>
    <mergeCell ref="M22:O22"/>
    <mergeCell ref="I23:K23"/>
    <mergeCell ref="M23:O23"/>
    <mergeCell ref="I24:K24"/>
    <mergeCell ref="I30:K30"/>
    <mergeCell ref="M30:O30"/>
    <mergeCell ref="M24:O24"/>
    <mergeCell ref="I25:K25"/>
    <mergeCell ref="M25:O25"/>
    <mergeCell ref="I26:K26"/>
    <mergeCell ref="I50:K50"/>
    <mergeCell ref="M50:O50"/>
    <mergeCell ref="E54:G54"/>
    <mergeCell ref="I54:K54"/>
    <mergeCell ref="M54:O54"/>
    <mergeCell ref="E51:G51"/>
    <mergeCell ref="I51:K51"/>
    <mergeCell ref="M51:O51"/>
    <mergeCell ref="E52:G52"/>
    <mergeCell ref="I52:K52"/>
    <mergeCell ref="M52:O52"/>
    <mergeCell ref="E55:G55"/>
    <mergeCell ref="I55:K55"/>
    <mergeCell ref="M55:O55"/>
    <mergeCell ref="E56:G56"/>
    <mergeCell ref="I56:K56"/>
    <mergeCell ref="M56:O56"/>
    <mergeCell ref="E53:G53"/>
    <mergeCell ref="I53:K53"/>
    <mergeCell ref="M53:O53"/>
    <mergeCell ref="E59:G59"/>
    <mergeCell ref="I59:K59"/>
    <mergeCell ref="M59:O59"/>
    <mergeCell ref="E60:G60"/>
    <mergeCell ref="I60:K60"/>
    <mergeCell ref="M60:O60"/>
    <mergeCell ref="E57:G57"/>
    <mergeCell ref="I57:K57"/>
    <mergeCell ref="M57:O57"/>
    <mergeCell ref="E58:G58"/>
    <mergeCell ref="I58:K58"/>
    <mergeCell ref="M58:O58"/>
    <mergeCell ref="E63:G63"/>
    <mergeCell ref="I63:K63"/>
    <mergeCell ref="M63:O63"/>
    <mergeCell ref="E64:G64"/>
    <mergeCell ref="I64:K64"/>
    <mergeCell ref="M64:O64"/>
    <mergeCell ref="E61:G61"/>
    <mergeCell ref="I61:K61"/>
    <mergeCell ref="M61:O61"/>
    <mergeCell ref="E62:G62"/>
    <mergeCell ref="I62:K62"/>
    <mergeCell ref="M62:O62"/>
    <mergeCell ref="E70:G70"/>
    <mergeCell ref="I70:K70"/>
    <mergeCell ref="M70:O70"/>
    <mergeCell ref="E65:G65"/>
    <mergeCell ref="I65:K65"/>
    <mergeCell ref="M65:O65"/>
    <mergeCell ref="E68:G68"/>
    <mergeCell ref="I68:K68"/>
    <mergeCell ref="M68:O68"/>
    <mergeCell ref="E66:G66"/>
    <mergeCell ref="E67:G67"/>
    <mergeCell ref="I66:K66"/>
    <mergeCell ref="I67:K67"/>
    <mergeCell ref="M66:O66"/>
    <mergeCell ref="M67:O67"/>
    <mergeCell ref="E69:G69"/>
    <mergeCell ref="I69:K69"/>
    <mergeCell ref="M69:O69"/>
    <mergeCell ref="M26:O26"/>
    <mergeCell ref="B85:N87"/>
    <mergeCell ref="D91:O91"/>
    <mergeCell ref="E79:G79"/>
    <mergeCell ref="I79:K79"/>
    <mergeCell ref="M79:O79"/>
    <mergeCell ref="E72:G72"/>
    <mergeCell ref="I72:K72"/>
    <mergeCell ref="M72:O72"/>
    <mergeCell ref="E77:G77"/>
    <mergeCell ref="I77:K77"/>
    <mergeCell ref="M77:O77"/>
    <mergeCell ref="B81:O83"/>
    <mergeCell ref="E78:G78"/>
    <mergeCell ref="I78:K78"/>
    <mergeCell ref="M78:O78"/>
    <mergeCell ref="E76:G76"/>
    <mergeCell ref="I76:K76"/>
    <mergeCell ref="E35:G35"/>
    <mergeCell ref="E36:G36"/>
    <mergeCell ref="M76:O76"/>
    <mergeCell ref="E28:G28"/>
    <mergeCell ref="E29:G29"/>
    <mergeCell ref="E31:G31"/>
    <mergeCell ref="E30:G30"/>
    <mergeCell ref="E20:G20"/>
    <mergeCell ref="E27:G27"/>
    <mergeCell ref="E21:G21"/>
    <mergeCell ref="E22:G22"/>
    <mergeCell ref="E23:G23"/>
    <mergeCell ref="E24:G24"/>
    <mergeCell ref="E25:G25"/>
    <mergeCell ref="E26:G26"/>
    <mergeCell ref="Q17:S18"/>
    <mergeCell ref="Q20:S20"/>
    <mergeCell ref="Q21:S21"/>
    <mergeCell ref="Q22:S22"/>
    <mergeCell ref="Q23:S23"/>
    <mergeCell ref="Q24:S24"/>
    <mergeCell ref="Q25:S25"/>
    <mergeCell ref="Q26:S26"/>
    <mergeCell ref="Q27:S27"/>
    <mergeCell ref="Q28:S28"/>
    <mergeCell ref="Q29:S29"/>
    <mergeCell ref="Q30:S30"/>
    <mergeCell ref="Q31:S31"/>
    <mergeCell ref="Q32:S32"/>
    <mergeCell ref="Q33:S33"/>
    <mergeCell ref="Q34:S34"/>
    <mergeCell ref="Q35:S35"/>
    <mergeCell ref="Q36:S36"/>
    <mergeCell ref="Q37:S37"/>
    <mergeCell ref="Q38:S38"/>
    <mergeCell ref="Q39:S39"/>
    <mergeCell ref="Q40:S40"/>
    <mergeCell ref="Q41:S41"/>
    <mergeCell ref="Q42:S42"/>
    <mergeCell ref="Q43:S43"/>
    <mergeCell ref="Q44:S44"/>
    <mergeCell ref="Q45:S45"/>
    <mergeCell ref="Q46:S46"/>
    <mergeCell ref="Q47:S47"/>
    <mergeCell ref="Q49:S49"/>
    <mergeCell ref="Q50:S50"/>
    <mergeCell ref="Q51:S51"/>
    <mergeCell ref="Q52:S52"/>
    <mergeCell ref="Q53:S53"/>
    <mergeCell ref="Q54:S54"/>
    <mergeCell ref="Q55:S55"/>
    <mergeCell ref="Q56:S56"/>
    <mergeCell ref="Q57:S57"/>
    <mergeCell ref="Q58:S58"/>
    <mergeCell ref="Q59:S59"/>
    <mergeCell ref="Q60:S60"/>
    <mergeCell ref="Q61:S61"/>
    <mergeCell ref="Q62:S62"/>
    <mergeCell ref="Q63:S63"/>
    <mergeCell ref="Q64:S64"/>
    <mergeCell ref="Q75:S75"/>
    <mergeCell ref="Q76:S76"/>
    <mergeCell ref="Q77:S77"/>
    <mergeCell ref="Q78:S78"/>
    <mergeCell ref="Q79:S79"/>
    <mergeCell ref="Q65:S65"/>
    <mergeCell ref="Q66:S66"/>
    <mergeCell ref="Q67:S67"/>
    <mergeCell ref="Q68:S68"/>
    <mergeCell ref="Q69:S69"/>
    <mergeCell ref="Q70:S70"/>
    <mergeCell ref="Q72:S72"/>
    <mergeCell ref="Q73:S73"/>
    <mergeCell ref="Q74:S74"/>
  </mergeCells>
  <dataValidations count="2">
    <dataValidation type="date" errorStyle="information" allowBlank="1" showInputMessage="1" showErrorMessage="1" errorTitle="Datum" error="Bitte geben Sie das Datum in der Form ein: TT,MM, JJ" sqref="C16" xr:uid="{00000000-0002-0000-0500-000000000000}">
      <formula1>1</formula1>
      <formula2>2593588</formula2>
    </dataValidation>
    <dataValidation type="date" errorStyle="information" allowBlank="1" showInputMessage="1" showErrorMessage="1" error="Bitte geben Sie das Datum in der Form ein: TT,MM, JJ" sqref="F16:I16" xr:uid="{00000000-0002-0000-0500-000001000000}">
      <formula1>1</formula1>
      <formula2>2593588</formula2>
    </dataValidation>
  </dataValidations>
  <hyperlinks>
    <hyperlink ref="A1:B1" location="Deckblatt!A1" display="zurück zum Deckblatt" xr:uid="{00000000-0004-0000-0500-000000000000}"/>
  </hyperlinks>
  <printOptions horizontalCentered="1"/>
  <pageMargins left="0.23622047244094491" right="0.23622047244094491" top="0.55118110236220474" bottom="0.55118110236220474" header="0.31496062992125984" footer="0.31496062992125984"/>
  <pageSetup paperSize="9" scale="85" orientation="portrait" horizontalDpi="4294967292" verticalDpi="300" r:id="rId1"/>
  <headerFooter alignWithMargins="0">
    <oddFooter>&amp;C&amp;P</oddFooter>
  </headerFooter>
  <rowBreaks count="1" manualBreakCount="1">
    <brk id="47" min="1" max="1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377278E0B1AC74B9A1DF64BA503DF32" ma:contentTypeVersion="10" ma:contentTypeDescription="Ein neues Dokument erstellen." ma:contentTypeScope="" ma:versionID="fd1cebc8375fdb95acb7f7f85cef43ad">
  <xsd:schema xmlns:xsd="http://www.w3.org/2001/XMLSchema" xmlns:xs="http://www.w3.org/2001/XMLSchema" xmlns:p="http://schemas.microsoft.com/office/2006/metadata/properties" xmlns:ns2="4d9d1c47-211a-434b-9eb3-7d52998afd64" xmlns:ns3="40eb8adc-c77f-4107-8f3a-6c745d3c4c2e" targetNamespace="http://schemas.microsoft.com/office/2006/metadata/properties" ma:root="true" ma:fieldsID="77e4b6c2eebe2ebc1f524eb1a011ffbf" ns2:_="" ns3:_="">
    <xsd:import namespace="4d9d1c47-211a-434b-9eb3-7d52998afd64"/>
    <xsd:import namespace="40eb8adc-c77f-4107-8f3a-6c745d3c4c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d1c47-211a-434b-9eb3-7d52998afd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eb8adc-c77f-4107-8f3a-6c745d3c4c2e"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44481A-D8D9-4513-856C-C7E09470CCEE}"/>
</file>

<file path=customXml/itemProps2.xml><?xml version="1.0" encoding="utf-8"?>
<ds:datastoreItem xmlns:ds="http://schemas.openxmlformats.org/officeDocument/2006/customXml" ds:itemID="{5BBD96E3-08BD-40D1-A900-F42FA7F3F714}"/>
</file>

<file path=customXml/itemProps3.xml><?xml version="1.0" encoding="utf-8"?>
<ds:datastoreItem xmlns:ds="http://schemas.openxmlformats.org/officeDocument/2006/customXml" ds:itemID="{92EC4E18-AA1A-48D0-B2A0-289259DCE8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Rehr</dc:creator>
  <cp:keywords/>
  <dc:description/>
  <cp:lastModifiedBy/>
  <cp:revision/>
  <dcterms:created xsi:type="dcterms:W3CDTF">2001-01-13T13:55:03Z</dcterms:created>
  <dcterms:modified xsi:type="dcterms:W3CDTF">2021-04-30T07:31:01Z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0x010100A377278E0B1AC74B9A1DF64BA503DF32</vt:lpwstr>
  </property>
</Properties>
</file>